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S:\LimitedAccess\Financial Aid\Ready Lists\2026-27\Private Loan Tool Webpage for New Admits\Protected Copies of Spreadsheets\"/>
    </mc:Choice>
  </mc:AlternateContent>
  <xr:revisionPtr revIDLastSave="0" documentId="13_ncr:1_{C8653779-3EB6-457B-9567-509AD816F195}" xr6:coauthVersionLast="47" xr6:coauthVersionMax="47" xr10:uidLastSave="{00000000-0000-0000-0000-000000000000}"/>
  <bookViews>
    <workbookView xWindow="-120" yWindow="-120" windowWidth="29040" windowHeight="15720" xr2:uid="{D1E8FA77-7800-4F29-A354-7EB6EE281CDF}"/>
  </bookViews>
  <sheets>
    <sheet name="Fall 2026 MSN Admits"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6" i="1" l="1"/>
  <c r="E34" i="1" l="1"/>
  <c r="B17" i="1"/>
  <c r="B9" i="1"/>
  <c r="B25" i="1" l="1"/>
  <c r="D46" i="1" l="1"/>
  <c r="E19" i="1" l="1"/>
  <c r="E18" i="1"/>
  <c r="D17" i="1"/>
  <c r="C17" i="1"/>
  <c r="E23" i="1"/>
  <c r="E22" i="1"/>
  <c r="B38" i="1"/>
  <c r="E59" i="1"/>
  <c r="E58" i="1"/>
  <c r="E57" i="1"/>
  <c r="E56" i="1"/>
  <c r="C60" i="1"/>
  <c r="B60" i="1"/>
  <c r="C46" i="1" l="1"/>
  <c r="E46" i="1" s="1"/>
  <c r="D38" i="1"/>
  <c r="C38" i="1"/>
  <c r="E37" i="1"/>
  <c r="E36" i="1"/>
  <c r="E35" i="1"/>
  <c r="E38" i="1" s="1"/>
  <c r="D60" i="1" l="1"/>
  <c r="E55" i="1"/>
  <c r="E60" i="1" s="1"/>
  <c r="E25" i="1" l="1"/>
  <c r="D26" i="1"/>
  <c r="D39" i="1" s="1"/>
  <c r="D47" i="1" s="1"/>
  <c r="B75" i="1" s="1"/>
  <c r="C26" i="1"/>
  <c r="C39" i="1" s="1"/>
  <c r="C47" i="1" s="1"/>
  <c r="B74" i="1" s="1"/>
  <c r="E24" i="1"/>
  <c r="E21" i="1"/>
  <c r="E20" i="1"/>
  <c r="B26" i="1" l="1"/>
  <c r="B39" i="1" s="1"/>
  <c r="B47" i="1" s="1"/>
  <c r="B73" i="1" s="1"/>
  <c r="E17" i="1"/>
  <c r="E26" i="1" s="1"/>
  <c r="E39" i="1" s="1"/>
  <c r="E47" i="1" l="1"/>
  <c r="B69" i="1" s="1"/>
  <c r="E45" i="1"/>
</calcChain>
</file>

<file path=xl/sharedStrings.xml><?xml version="1.0" encoding="utf-8"?>
<sst xmlns="http://schemas.openxmlformats.org/spreadsheetml/2006/main" count="57" uniqueCount="47">
  <si>
    <t>Spring 2027</t>
  </si>
  <si>
    <t>Summer 2027</t>
  </si>
  <si>
    <t>Fall 2026 semester credit hours</t>
  </si>
  <si>
    <t>Spring 2027 semester credit hours</t>
  </si>
  <si>
    <t>Summer 2027 semester credit hours</t>
  </si>
  <si>
    <t>Tuition and Fees (Billed Items) for the 2026-27 Academic year</t>
  </si>
  <si>
    <t>Fall 2026</t>
  </si>
  <si>
    <t>Tuition</t>
  </si>
  <si>
    <t>Student Activity Fee</t>
  </si>
  <si>
    <t>Technology Fee</t>
  </si>
  <si>
    <t>Student Services Fee</t>
  </si>
  <si>
    <t>Health insurance</t>
  </si>
  <si>
    <t>TOTAL  Tuition and Fees (Billed Items)</t>
  </si>
  <si>
    <t>Transcript Fee</t>
  </si>
  <si>
    <t>Matriculation Fee</t>
  </si>
  <si>
    <t xml:space="preserve">Student Name: </t>
  </si>
  <si>
    <t xml:space="preserve">Student ID#:  </t>
  </si>
  <si>
    <t>Scholarship reporting for the 2026-27 Academic year</t>
  </si>
  <si>
    <t>Total Scholarship amount reported</t>
  </si>
  <si>
    <t>Total amount remaining in tuition and fees after scholarships</t>
  </si>
  <si>
    <t xml:space="preserve">Federal Direct Unsubsidized Loan from financial Aid Offer </t>
  </si>
  <si>
    <t>Net disbursement after orignation fee</t>
  </si>
  <si>
    <t>Living Expenses for 2026-27 Academic Year</t>
  </si>
  <si>
    <t>Rent/Housing</t>
  </si>
  <si>
    <t>Food</t>
  </si>
  <si>
    <t>Transportation</t>
  </si>
  <si>
    <t>Books</t>
  </si>
  <si>
    <t>Total tuiton and fees for 2026-27 academic year</t>
  </si>
  <si>
    <t>Tuition Benefits from employer</t>
  </si>
  <si>
    <t>Personal Cost</t>
  </si>
  <si>
    <t xml:space="preserve">Total Amount to request from your Private Lender for 2026-27 academic year </t>
  </si>
  <si>
    <t>Disbursement breakdown per semester of your loan request</t>
  </si>
  <si>
    <t xml:space="preserve">Fall 2026 Semester </t>
  </si>
  <si>
    <t xml:space="preserve">Summer 2027 Semester </t>
  </si>
  <si>
    <t>Enrollment Deposit</t>
  </si>
  <si>
    <t>Test Prep Fee</t>
  </si>
  <si>
    <t>Total amount remaining in tuition and fees after factoring in unsub loan</t>
  </si>
  <si>
    <t>Total Living Expenses Requested</t>
  </si>
  <si>
    <t>Total Requested for Living Expenses for 2026-27</t>
  </si>
  <si>
    <t>Federal Direct Unsubsidized Loan for the 2026-27 academic year</t>
  </si>
  <si>
    <t>Clinical Placement Fee</t>
  </si>
  <si>
    <t>Total amount of scholarships for 2026-27 academic year</t>
  </si>
  <si>
    <t>Total of Unsubsidized loan for 2026-27 academic year</t>
  </si>
  <si>
    <t xml:space="preserve">Total credit hours for 2026-27 </t>
  </si>
  <si>
    <t>No</t>
  </si>
  <si>
    <t>School Funded Scholarships</t>
  </si>
  <si>
    <t>Outside Scholarships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</si>
</sst>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6" x14ac:knownFonts="1">
    <font>
      <sz val="11"/>
      <color theme="1"/>
      <name val="Aptos Narrow"/>
      <family val="2"/>
      <scheme val="minor"/>
    </font>
    <font>
      <b/>
      <sz val="11"/>
      <color theme="1"/>
      <name val="Aptos Narrow"/>
      <family val="2"/>
      <scheme val="minor"/>
    </font>
    <font>
      <b/>
      <sz val="16"/>
      <color theme="1"/>
      <name val="Calibri Light"/>
      <family val="2"/>
    </font>
    <font>
      <b/>
      <sz val="12"/>
      <color theme="0"/>
      <name val="Calibri"/>
      <family val="2"/>
    </font>
    <font>
      <sz val="12"/>
      <color theme="1"/>
      <name val="Aptos Narrow"/>
      <family val="2"/>
      <scheme val="minor"/>
    </font>
    <font>
      <b/>
      <sz val="12"/>
      <name val="Calibri"/>
      <family val="2"/>
    </font>
    <font>
      <sz val="12"/>
      <name val="Calibri"/>
      <family val="2"/>
    </font>
    <font>
      <b/>
      <sz val="12"/>
      <color theme="1"/>
      <name val="Calibri"/>
      <family val="2"/>
    </font>
    <font>
      <sz val="12"/>
      <color theme="1"/>
      <name val="Calibri"/>
      <family val="2"/>
    </font>
    <font>
      <sz val="12"/>
      <color rgb="FFFF0000"/>
      <name val="Calibri"/>
      <family val="2"/>
    </font>
    <font>
      <b/>
      <sz val="12"/>
      <color theme="1"/>
      <name val="Aptos Narrow"/>
      <family val="2"/>
      <scheme val="minor"/>
    </font>
    <font>
      <b/>
      <sz val="12"/>
      <name val="Aptos Narrow"/>
      <family val="2"/>
      <scheme val="minor"/>
    </font>
    <font>
      <sz val="12"/>
      <name val="Aptos Narrow"/>
      <family val="2"/>
      <scheme val="minor"/>
    </font>
    <font>
      <b/>
      <sz val="12"/>
      <color rgb="FFFF0000"/>
      <name val="Aptos Narrow"/>
      <family val="2"/>
      <scheme val="minor"/>
    </font>
    <font>
      <b/>
      <sz val="12"/>
      <color rgb="FFFF0000"/>
      <name val="Calibri"/>
      <family val="2"/>
    </font>
    <font>
      <b/>
      <sz val="11"/>
      <color rgb="FFFF0000"/>
      <name val="Aptos Narrow"/>
      <family val="2"/>
      <scheme val="minor"/>
    </font>
  </fonts>
  <fills count="4">
    <fill>
      <patternFill patternType="none"/>
    </fill>
    <fill>
      <patternFill patternType="gray125"/>
    </fill>
    <fill>
      <patternFill patternType="solid">
        <fgColor rgb="FF0070C0"/>
        <bgColor indexed="64"/>
      </patternFill>
    </fill>
    <fill>
      <patternFill patternType="solid">
        <fgColor rgb="FFEB7A41"/>
        <bgColor indexed="64"/>
      </patternFill>
    </fill>
  </fills>
  <borders count="5">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40">
    <xf numFmtId="0" fontId="0" fillId="0" borderId="0" xfId="0"/>
    <xf numFmtId="0" fontId="4" fillId="0" borderId="0" xfId="0" applyFont="1"/>
    <xf numFmtId="0" fontId="8" fillId="0" borderId="0" xfId="0" applyFont="1"/>
    <xf numFmtId="0" fontId="12" fillId="0" borderId="0" xfId="0" applyFont="1"/>
    <xf numFmtId="164" fontId="6" fillId="0" borderId="2" xfId="0" applyNumberFormat="1" applyFont="1" applyBorder="1" applyAlignment="1">
      <alignment horizontal="right" vertical="center" wrapText="1"/>
    </xf>
    <xf numFmtId="164" fontId="8" fillId="0" borderId="2" xfId="0" applyNumberFormat="1" applyFont="1" applyBorder="1" applyAlignment="1">
      <alignment horizontal="right" vertical="center" wrapText="1"/>
    </xf>
    <xf numFmtId="164" fontId="6" fillId="0" borderId="2" xfId="0" applyNumberFormat="1" applyFont="1" applyBorder="1" applyAlignment="1" applyProtection="1">
      <alignment horizontal="right" vertical="center" wrapText="1"/>
      <protection locked="0"/>
    </xf>
    <xf numFmtId="164" fontId="8" fillId="0" borderId="2" xfId="0" applyNumberFormat="1" applyFont="1" applyBorder="1" applyAlignment="1" applyProtection="1">
      <alignment horizontal="right" vertical="center" wrapText="1"/>
      <protection locked="0"/>
    </xf>
    <xf numFmtId="164" fontId="3" fillId="2" borderId="2" xfId="0" applyNumberFormat="1" applyFont="1" applyFill="1" applyBorder="1" applyAlignment="1" applyProtection="1">
      <alignment horizontal="right" vertical="center" wrapText="1"/>
      <protection locked="0"/>
    </xf>
    <xf numFmtId="164" fontId="3" fillId="3" borderId="2" xfId="0" applyNumberFormat="1" applyFont="1" applyFill="1" applyBorder="1" applyAlignment="1" applyProtection="1">
      <alignment horizontal="right" vertical="center" wrapText="1"/>
      <protection locked="0"/>
    </xf>
    <xf numFmtId="164" fontId="9" fillId="0" borderId="2" xfId="0" applyNumberFormat="1" applyFont="1" applyBorder="1" applyAlignment="1">
      <alignment horizontal="right" vertical="center" wrapText="1"/>
    </xf>
    <xf numFmtId="164" fontId="3" fillId="2" borderId="2" xfId="0" applyNumberFormat="1" applyFont="1" applyFill="1" applyBorder="1" applyAlignment="1">
      <alignment horizontal="right" vertical="center" wrapText="1"/>
    </xf>
    <xf numFmtId="164" fontId="3" fillId="3" borderId="2" xfId="0" applyNumberFormat="1" applyFont="1" applyFill="1" applyBorder="1" applyAlignment="1">
      <alignment horizontal="right" vertical="center" wrapText="1"/>
    </xf>
    <xf numFmtId="0" fontId="7" fillId="0" borderId="0" xfId="0" applyFont="1" applyProtection="1">
      <protection locked="0"/>
    </xf>
    <xf numFmtId="0" fontId="0" fillId="0" borderId="0" xfId="0" applyProtection="1">
      <protection locked="0"/>
    </xf>
    <xf numFmtId="1" fontId="7" fillId="0" borderId="0" xfId="0" applyNumberFormat="1" applyFont="1" applyProtection="1">
      <protection locked="0"/>
    </xf>
    <xf numFmtId="0" fontId="8" fillId="0" borderId="0" xfId="0" applyFont="1" applyProtection="1">
      <protection locked="0"/>
    </xf>
    <xf numFmtId="0" fontId="2" fillId="0" borderId="0" xfId="0" applyFont="1" applyProtection="1">
      <protection locked="0"/>
      <extLst>
        <ext xmlns:xfpb="http://schemas.microsoft.com/office/spreadsheetml/2022/featurepropertybag" uri="{C7286773-470A-42A8-94C5-96B5CB345126}">
          <xfpb:xfComplement i="0"/>
        </ext>
      </extLst>
    </xf>
    <xf numFmtId="0" fontId="3"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wrapText="1"/>
      <protection locked="0"/>
    </xf>
    <xf numFmtId="0" fontId="5"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3" fillId="2" borderId="1" xfId="0" applyFont="1" applyFill="1" applyBorder="1" applyAlignment="1" applyProtection="1">
      <alignment vertical="center" wrapText="1"/>
      <protection locked="0"/>
    </xf>
    <xf numFmtId="0" fontId="7" fillId="0" borderId="4"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 xfId="0" applyFont="1" applyBorder="1" applyProtection="1">
      <protection locked="0"/>
    </xf>
    <xf numFmtId="0" fontId="10" fillId="0" borderId="1" xfId="0" applyFont="1" applyBorder="1" applyAlignment="1" applyProtection="1">
      <alignment vertical="center" wrapText="1"/>
      <protection locked="0"/>
    </xf>
    <xf numFmtId="164" fontId="4" fillId="0" borderId="2" xfId="0" applyNumberFormat="1" applyFont="1" applyBorder="1" applyAlignment="1" applyProtection="1">
      <alignment horizontal="right" vertical="center" wrapText="1"/>
      <protection locked="0"/>
    </xf>
    <xf numFmtId="0" fontId="11" fillId="0" borderId="1" xfId="0" applyFont="1" applyBorder="1" applyAlignment="1" applyProtection="1">
      <alignment vertical="center" wrapText="1"/>
      <protection locked="0"/>
    </xf>
    <xf numFmtId="164" fontId="11" fillId="0" borderId="2" xfId="0" applyNumberFormat="1" applyFont="1" applyBorder="1" applyAlignment="1" applyProtection="1">
      <alignment horizontal="right" vertical="center" wrapText="1"/>
      <protection locked="0"/>
    </xf>
    <xf numFmtId="0" fontId="4" fillId="0" borderId="0" xfId="0" applyFont="1" applyProtection="1">
      <protection locked="0"/>
    </xf>
    <xf numFmtId="0" fontId="1" fillId="0" borderId="0" xfId="0" applyFont="1" applyProtection="1">
      <protection locked="0"/>
    </xf>
    <xf numFmtId="0" fontId="15" fillId="0" borderId="0" xfId="0" applyFont="1" applyProtection="1">
      <protection locked="0"/>
    </xf>
    <xf numFmtId="1" fontId="1" fillId="0" borderId="0" xfId="0" applyNumberFormat="1" applyFont="1"/>
    <xf numFmtId="164" fontId="3" fillId="3" borderId="2" xfId="0" applyNumberFormat="1" applyFont="1" applyFill="1" applyBorder="1" applyAlignment="1">
      <alignment horizontal="center" vertical="center" wrapText="1"/>
    </xf>
    <xf numFmtId="164" fontId="1" fillId="0" borderId="0" xfId="0" applyNumberFormat="1" applyFont="1"/>
    <xf numFmtId="0" fontId="13" fillId="0" borderId="0" xfId="0" applyFont="1" applyProtection="1">
      <protection locked="0"/>
    </xf>
    <xf numFmtId="0" fontId="14" fillId="0" borderId="0" xfId="0" applyFont="1" applyProtection="1">
      <protection locked="0"/>
    </xf>
    <xf numFmtId="0" fontId="12" fillId="0" borderId="0" xfId="0" applyFont="1" applyProtection="1">
      <protection locked="0"/>
    </xf>
  </cellXfs>
  <cellStyles count="1">
    <cellStyle name="Normal" xfId="0" builtinId="0"/>
  </cellStyles>
  <dxfs count="0"/>
  <tableStyles count="0" defaultTableStyle="TableStyleMedium2" defaultPivotStyle="PivotStyleLight16"/>
  <colors>
    <mruColors>
      <color rgb="FFEB7A41"/>
      <color rgb="FF3488D4"/>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hyperlink" Target="mailto:SON_finaid@dm.duke.edu" TargetMode="External"/></Relationships>
</file>

<file path=xl/drawings/drawing1.xml><?xml version="1.0" encoding="utf-8"?>
<xdr:wsDr xmlns:xdr="http://schemas.openxmlformats.org/drawingml/2006/spreadsheetDrawing" xmlns:a="http://schemas.openxmlformats.org/drawingml/2006/main">
  <xdr:oneCellAnchor>
    <xdr:from>
      <xdr:col>0</xdr:col>
      <xdr:colOff>0</xdr:colOff>
      <xdr:row>2</xdr:row>
      <xdr:rowOff>160020</xdr:rowOff>
    </xdr:from>
    <xdr:ext cx="6677025" cy="718530"/>
    <xdr:sp macro="" textlink="">
      <xdr:nvSpPr>
        <xdr:cNvPr id="3" name="TextBox 2">
          <a:extLst>
            <a:ext uri="{FF2B5EF4-FFF2-40B4-BE49-F238E27FC236}">
              <a16:creationId xmlns:a16="http://schemas.microsoft.com/office/drawing/2014/main" id="{A096DC7C-4E59-16FF-2B5C-A8C55487A743}"/>
            </a:ext>
          </a:extLst>
        </xdr:cNvPr>
        <xdr:cNvSpPr txBox="1"/>
      </xdr:nvSpPr>
      <xdr:spPr>
        <a:xfrm>
          <a:off x="0" y="645795"/>
          <a:ext cx="6677025" cy="718530"/>
        </a:xfrm>
        <a:prstGeom prst="rect">
          <a:avLst/>
        </a:prstGeom>
        <a:solidFill>
          <a:srgbClr val="EB7A4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600" b="1">
              <a:solidFill>
                <a:schemeClr val="bg1"/>
              </a:solidFill>
              <a:latin typeface="Calibri" panose="020F0502020204030204" pitchFamily="34" charset="0"/>
              <a:ea typeface="Calibri" panose="020F0502020204030204" pitchFamily="34" charset="0"/>
              <a:cs typeface="Calibri" panose="020F0502020204030204" pitchFamily="34" charset="0"/>
            </a:rPr>
            <a:t>Step 1</a:t>
          </a:r>
          <a:r>
            <a:rPr lang="en-US" sz="1100" b="1">
              <a:solidFill>
                <a:schemeClr val="bg1"/>
              </a:solidFill>
              <a:latin typeface="Calibri" panose="020F0502020204030204" pitchFamily="34" charset="0"/>
              <a:ea typeface="Calibri" panose="020F0502020204030204" pitchFamily="34" charset="0"/>
              <a:cs typeface="Calibri" panose="020F0502020204030204" pitchFamily="34" charset="0"/>
            </a:rPr>
            <a:t>.</a:t>
          </a:r>
          <a:r>
            <a:rPr lang="en-US" sz="11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en-US" sz="1200" b="0">
              <a:solidFill>
                <a:schemeClr val="bg1"/>
              </a:solidFill>
              <a:latin typeface="Calibri" panose="020F0502020204030204" pitchFamily="34" charset="0"/>
              <a:ea typeface="Calibri" panose="020F0502020204030204" pitchFamily="34" charset="0"/>
              <a:cs typeface="Calibri" panose="020F0502020204030204" pitchFamily="34" charset="0"/>
            </a:rPr>
            <a:t>Enter the number of credit hours below that you will enroll in for each semester from your matriculation plan.  </a:t>
          </a:r>
          <a:r>
            <a:rPr lang="en-US" sz="1200" b="0" i="0" u="none" strike="noStrike">
              <a:solidFill>
                <a:schemeClr val="bg1"/>
              </a:solidFill>
              <a:effectLst/>
              <a:latin typeface="Calibri" panose="020F0502020204030204" pitchFamily="34" charset="0"/>
              <a:ea typeface="Calibri" panose="020F0502020204030204" pitchFamily="34" charset="0"/>
              <a:cs typeface="Calibri" panose="020F0502020204030204" pitchFamily="34" charset="0"/>
            </a:rPr>
            <a:t>Once you enter the credit hours the tuition will automatically be added to the spreadsheet below</a:t>
          </a:r>
          <a:r>
            <a:rPr lang="en-US" sz="1200" b="0">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endParaRPr lang="en-US" sz="1200" b="0">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0</xdr:col>
      <xdr:colOff>0</xdr:colOff>
      <xdr:row>10</xdr:row>
      <xdr:rowOff>9525</xdr:rowOff>
    </xdr:from>
    <xdr:ext cx="6724649" cy="515013"/>
    <xdr:sp macro="" textlink="">
      <xdr:nvSpPr>
        <xdr:cNvPr id="8" name="TextBox 7">
          <a:extLst>
            <a:ext uri="{FF2B5EF4-FFF2-40B4-BE49-F238E27FC236}">
              <a16:creationId xmlns:a16="http://schemas.microsoft.com/office/drawing/2014/main" id="{C72C54CC-CDE1-4FAE-91F1-10EB63DFA0C3}"/>
            </a:ext>
          </a:extLst>
        </xdr:cNvPr>
        <xdr:cNvSpPr txBox="1"/>
      </xdr:nvSpPr>
      <xdr:spPr>
        <a:xfrm>
          <a:off x="0" y="2552700"/>
          <a:ext cx="6724649" cy="515013"/>
        </a:xfrm>
        <a:prstGeom prst="rect">
          <a:avLst/>
        </a:prstGeom>
        <a:solidFill>
          <a:srgbClr val="EB7A41"/>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Step 2</a:t>
          </a:r>
          <a:r>
            <a:rPr kumimoji="0" lang="en-US" sz="1100" b="1" i="0" u="none" strike="noStrike" kern="0" cap="none" spc="0" normalizeH="0" baseline="0" noProof="0">
              <a:ln>
                <a:noFill/>
              </a:ln>
              <a:solidFill>
                <a:sysClr val="window" lastClr="FFFFFF"/>
              </a:solidFill>
              <a:effectLst/>
              <a:uLnTx/>
              <a:uFillTx/>
              <a:latin typeface="Aptos Narrow" panose="02110004020202020204"/>
              <a:ea typeface="+mn-ea"/>
              <a:cs typeface="+mn-cs"/>
            </a:rPr>
            <a:t>.  </a:t>
          </a:r>
          <a:r>
            <a:rPr kumimoji="0" lang="en-US" sz="1100" b="0" i="0" u="none" strike="noStrike" kern="0" cap="none" spc="0" normalizeH="0" baseline="0" noProof="0">
              <a:ln>
                <a:noFill/>
              </a:ln>
              <a:solidFill>
                <a:sysClr val="window" lastClr="FFFFFF"/>
              </a:solidFill>
              <a:effectLst/>
              <a:uLnTx/>
              <a:uFillTx/>
              <a:latin typeface="Aptos Narrow" panose="02110004020202020204"/>
              <a:ea typeface="+mn-ea"/>
              <a:cs typeface="+mn-cs"/>
            </a:rPr>
            <a:t>Will you be using the University health insurance? </a:t>
          </a:r>
          <a:r>
            <a:rPr kumimoji="0" lang="en-US" sz="1100" b="1" i="0" u="none" strike="noStrike" kern="0" cap="none" spc="0" normalizeH="0" baseline="0" noProof="0">
              <a:ln>
                <a:noFill/>
              </a:ln>
              <a:solidFill>
                <a:sysClr val="window" lastClr="FFFFFF"/>
              </a:solidFill>
              <a:effectLst/>
              <a:uLnTx/>
              <a:uFillTx/>
              <a:latin typeface="Aptos Narrow" panose="02110004020202020204"/>
              <a:ea typeface="+mn-ea"/>
              <a:cs typeface="+mn-cs"/>
            </a:rPr>
            <a:t> Please select Yes or No in cell A:14.  If answer is Yes, health insurance will automatically be added in Cell B:25 on the health insurance row.</a:t>
          </a:r>
        </a:p>
      </xdr:txBody>
    </xdr:sp>
    <xdr:clientData/>
  </xdr:oneCellAnchor>
  <xdr:oneCellAnchor>
    <xdr:from>
      <xdr:col>7</xdr:col>
      <xdr:colOff>26670</xdr:colOff>
      <xdr:row>17</xdr:row>
      <xdr:rowOff>142876</xdr:rowOff>
    </xdr:from>
    <xdr:ext cx="6591300" cy="1720471"/>
    <xdr:sp macro="" textlink="">
      <xdr:nvSpPr>
        <xdr:cNvPr id="9" name="TextBox 8">
          <a:hlinkClick xmlns:r="http://schemas.openxmlformats.org/officeDocument/2006/relationships" r:id="rId1"/>
          <a:extLst>
            <a:ext uri="{FF2B5EF4-FFF2-40B4-BE49-F238E27FC236}">
              <a16:creationId xmlns:a16="http://schemas.microsoft.com/office/drawing/2014/main" id="{99301BAF-3BFF-4F14-9B9E-AF34C7A6CAAE}"/>
            </a:ext>
          </a:extLst>
        </xdr:cNvPr>
        <xdr:cNvSpPr txBox="1"/>
      </xdr:nvSpPr>
      <xdr:spPr>
        <a:xfrm>
          <a:off x="10694670" y="4346576"/>
          <a:ext cx="6591300" cy="1720471"/>
        </a:xfrm>
        <a:prstGeom prst="rect">
          <a:avLst/>
        </a:prstGeom>
        <a:solidFill>
          <a:srgbClr val="FFFF00"/>
        </a:solidFill>
        <a:ln>
          <a:noFill/>
        </a:ln>
        <a:effectLst/>
      </xdr:spPr>
      <xdr:txBody>
        <a:bodyPr vertOverflow="clip" horzOverflow="clip" wrap="square" rtlCol="0" anchor="t">
          <a:spAutoFit/>
        </a:bodyPr>
        <a:lstStyle/>
        <a:p>
          <a:pPr eaLnBrk="1" fontAlgn="auto" latinLnBrk="0" hangingPunct="1"/>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If you DO have federal loans or outside scholarships or you WILL need a private loan to cover your living expenses - MOVE TO STEP 3.</a:t>
          </a:r>
        </a:p>
        <a:p>
          <a:pPr eaLnBrk="1" fontAlgn="auto" latinLnBrk="0" hangingPunct="1"/>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eaLnBrk="1" fontAlgn="auto" latinLnBrk="0" hangingPunct="1"/>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Otherwise, use </a:t>
          </a: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cell E:26</a:t>
          </a:r>
          <a:r>
            <a:rPr kumimoji="0" lang="en-US" sz="14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for the private loan amount</a:t>
          </a:r>
          <a:r>
            <a:rPr kumimoji="0" lang="en-US" sz="12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0"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Also, p</a:t>
          </a:r>
          <a:r>
            <a:rPr lang="en-US" sz="1200" b="0" i="0" baseline="0">
              <a:effectLst/>
              <a:latin typeface="Calibri" panose="020F0502020204030204" pitchFamily="34" charset="0"/>
              <a:ea typeface="Calibri" panose="020F0502020204030204" pitchFamily="34" charset="0"/>
              <a:cs typeface="Calibri" panose="020F0502020204030204" pitchFamily="34" charset="0"/>
            </a:rPr>
            <a:t>lease save this spreadsheet as an Excel workbook and email it to our office at</a:t>
          </a:r>
          <a:r>
            <a:rPr lang="en-US" sz="1200" b="1" i="0" baseline="0">
              <a:effectLst/>
              <a:latin typeface="Calibri" panose="020F0502020204030204" pitchFamily="34" charset="0"/>
              <a:ea typeface="Calibri" panose="020F0502020204030204" pitchFamily="34" charset="0"/>
              <a:cs typeface="Calibri" panose="020F0502020204030204" pitchFamily="34" charset="0"/>
            </a:rPr>
            <a:t> </a:t>
          </a:r>
          <a:r>
            <a:rPr lang="en-US" sz="1200" b="1" i="0" u="sng" baseline="0">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0" i="0" baseline="0">
              <a:effectLst/>
              <a:latin typeface="Calibri" panose="020F0502020204030204" pitchFamily="34" charset="0"/>
              <a:ea typeface="Calibri" panose="020F0502020204030204" pitchFamily="34" charset="0"/>
              <a:cs typeface="Calibri" panose="020F0502020204030204" pitchFamily="34" charset="0"/>
            </a:rPr>
            <a:t>, indicating you will only need the loan </a:t>
          </a:r>
          <a:r>
            <a:rPr lang="en-US" sz="1200" b="1" i="0" baseline="0">
              <a:effectLst/>
              <a:latin typeface="Calibri" panose="020F0502020204030204" pitchFamily="34" charset="0"/>
              <a:ea typeface="Calibri" panose="020F0502020204030204" pitchFamily="34" charset="0"/>
              <a:cs typeface="Calibri" panose="020F0502020204030204" pitchFamily="34" charset="0"/>
            </a:rPr>
            <a:t>to cover the amount in cell E:26.</a:t>
          </a:r>
          <a:r>
            <a:rPr lang="en-US" sz="1200" b="0" i="0" baseline="0">
              <a:effectLst/>
              <a:latin typeface="Calibri" panose="020F0502020204030204" pitchFamily="34" charset="0"/>
              <a:ea typeface="Calibri" panose="020F0502020204030204" pitchFamily="34" charset="0"/>
              <a:cs typeface="Calibri" panose="020F0502020204030204" pitchFamily="34" charset="0"/>
            </a:rPr>
            <a:t>  We will need the spreadsheet to confirm the amount of your private loan request when received and to tell your lender how much to send each semester in your loan.  </a:t>
          </a:r>
          <a:endParaRPr lang="en-US" sz="1200" b="0">
            <a:effectLst/>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0</xdr:col>
      <xdr:colOff>0</xdr:colOff>
      <xdr:row>27</xdr:row>
      <xdr:rowOff>0</xdr:rowOff>
    </xdr:from>
    <xdr:ext cx="6753225" cy="718530"/>
    <xdr:sp macro="" textlink="">
      <xdr:nvSpPr>
        <xdr:cNvPr id="12" name="TextBox 11">
          <a:extLst>
            <a:ext uri="{FF2B5EF4-FFF2-40B4-BE49-F238E27FC236}">
              <a16:creationId xmlns:a16="http://schemas.microsoft.com/office/drawing/2014/main" id="{3857FE9D-3F0C-4770-88EA-F2654B2A1EFD}"/>
            </a:ext>
          </a:extLst>
        </xdr:cNvPr>
        <xdr:cNvSpPr txBox="1"/>
      </xdr:nvSpPr>
      <xdr:spPr>
        <a:xfrm>
          <a:off x="0" y="6410325"/>
          <a:ext cx="6753225" cy="718530"/>
        </a:xfrm>
        <a:prstGeom prst="rect">
          <a:avLst/>
        </a:prstGeom>
        <a:solidFill>
          <a:srgbClr val="EB7A41"/>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Step 3</a:t>
          </a:r>
          <a:r>
            <a:rPr kumimoji="0" lang="en-US" sz="11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0"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Please report any school funded scholarships, outside scholarships, and any tuition benefits from an employer below.  </a:t>
          </a:r>
          <a:r>
            <a:rPr kumimoji="0" lang="en-US" sz="12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Your enrollment deposit will automatically be applied to your fall tuition and fees.  </a:t>
          </a:r>
          <a:r>
            <a:rPr kumimoji="0" lang="en-US" sz="1200" b="0" i="0" u="none" strike="noStrike" kern="0" cap="none" spc="0" normalizeH="0" baseline="0" noProof="0">
              <a:ln>
                <a:noFill/>
              </a:ln>
              <a:solidFill>
                <a:schemeClr val="bg1"/>
              </a:solidFill>
              <a:effectLst/>
              <a:uLnTx/>
              <a:uFillTx/>
              <a:latin typeface="Calibri" panose="020F0502020204030204" pitchFamily="34" charset="0"/>
              <a:ea typeface="Calibri" panose="020F0502020204030204" pitchFamily="34" charset="0"/>
              <a:cs typeface="Calibri" panose="020F0502020204030204" pitchFamily="34" charset="0"/>
            </a:rPr>
            <a:t>Please list the amounts you will receive for each semester below.  </a:t>
          </a:r>
        </a:p>
      </xdr:txBody>
    </xdr:sp>
    <xdr:clientData/>
  </xdr:oneCellAnchor>
  <xdr:oneCellAnchor>
    <xdr:from>
      <xdr:col>0</xdr:col>
      <xdr:colOff>1</xdr:colOff>
      <xdr:row>39</xdr:row>
      <xdr:rowOff>249554</xdr:rowOff>
    </xdr:from>
    <xdr:ext cx="6753224" cy="718530"/>
    <xdr:sp macro="" textlink="">
      <xdr:nvSpPr>
        <xdr:cNvPr id="13" name="TextBox 12">
          <a:extLst>
            <a:ext uri="{FF2B5EF4-FFF2-40B4-BE49-F238E27FC236}">
              <a16:creationId xmlns:a16="http://schemas.microsoft.com/office/drawing/2014/main" id="{1182B7F1-1584-4BCE-A90D-A6E3014980C0}"/>
            </a:ext>
          </a:extLst>
        </xdr:cNvPr>
        <xdr:cNvSpPr txBox="1"/>
      </xdr:nvSpPr>
      <xdr:spPr>
        <a:xfrm>
          <a:off x="1" y="9545954"/>
          <a:ext cx="6753224" cy="718530"/>
        </a:xfrm>
        <a:prstGeom prst="rect">
          <a:avLst/>
        </a:prstGeom>
        <a:solidFill>
          <a:srgbClr val="EB7A41"/>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Step 4</a:t>
          </a:r>
          <a:r>
            <a:rPr kumimoji="0" lang="en-US" sz="1100" b="1"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  </a:t>
          </a:r>
          <a:r>
            <a:rPr kumimoji="0" lang="en-US" sz="1200" b="0" i="0" u="none" strike="noStrike" kern="0" cap="none" spc="0" normalizeH="0" baseline="0" noProof="0">
              <a:ln>
                <a:noFill/>
              </a:ln>
              <a:solidFill>
                <a:sysClr val="window" lastClr="FFFFFF"/>
              </a:solidFill>
              <a:effectLst/>
              <a:uLnTx/>
              <a:uFillTx/>
              <a:latin typeface="Calibri" panose="020F0502020204030204" pitchFamily="34" charset="0"/>
              <a:ea typeface="Calibri" panose="020F0502020204030204" pitchFamily="34" charset="0"/>
              <a:cs typeface="Calibri" panose="020F0502020204030204" pitchFamily="34" charset="0"/>
            </a:rPr>
            <a:t>Please refer to the financial aid offer you received earlier and list the amount you will receive in the Federal Direct Unsubisidzed loan each semester.  </a:t>
          </a:r>
          <a:r>
            <a:rPr kumimoji="0" lang="en-US" sz="1200" b="1" i="0" u="none" strike="noStrike" kern="0" cap="none" spc="0" normalizeH="0" baseline="0" noProof="0">
              <a:ln>
                <a:noFill/>
              </a:ln>
              <a:solidFill>
                <a:schemeClr val="bg1"/>
              </a:solidFill>
              <a:effectLst/>
              <a:uLnTx/>
              <a:uFillTx/>
              <a:latin typeface="Calibri" panose="020F0502020204030204" pitchFamily="34" charset="0"/>
              <a:ea typeface="Calibri" panose="020F0502020204030204" pitchFamily="34" charset="0"/>
              <a:cs typeface="Calibri" panose="020F0502020204030204" pitchFamily="34" charset="0"/>
            </a:rPr>
            <a:t>Please list the amounts below in Row 45 (B:45, C:45, and D:45). </a:t>
          </a:r>
        </a:p>
      </xdr:txBody>
    </xdr:sp>
    <xdr:clientData/>
  </xdr:oneCellAnchor>
  <xdr:oneCellAnchor>
    <xdr:from>
      <xdr:col>6</xdr:col>
      <xdr:colOff>443865</xdr:colOff>
      <xdr:row>46</xdr:row>
      <xdr:rowOff>36195</xdr:rowOff>
    </xdr:from>
    <xdr:ext cx="6686550" cy="1689180"/>
    <xdr:sp macro="" textlink="">
      <xdr:nvSpPr>
        <xdr:cNvPr id="18" name="TextBox 17">
          <a:hlinkClick xmlns:r="http://schemas.openxmlformats.org/officeDocument/2006/relationships" r:id="rId1"/>
          <a:extLst>
            <a:ext uri="{FF2B5EF4-FFF2-40B4-BE49-F238E27FC236}">
              <a16:creationId xmlns:a16="http://schemas.microsoft.com/office/drawing/2014/main" id="{5980D1BB-EC72-429C-8FBC-CAF0B1B00DCD}"/>
            </a:ext>
          </a:extLst>
        </xdr:cNvPr>
        <xdr:cNvSpPr txBox="1"/>
      </xdr:nvSpPr>
      <xdr:spPr>
        <a:xfrm>
          <a:off x="10064115" y="11628120"/>
          <a:ext cx="6686550" cy="1689180"/>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If you are going to request living expenses -  MOVE TO STEP 5.  </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a:p>
          <a:pPr eaLnBrk="1" fontAlgn="auto" latinLnBrk="0" hangingPunct="1"/>
          <a:r>
            <a:rPr lang="en-US" sz="1200" b="0" i="0" baseline="0">
              <a:effectLst/>
              <a:latin typeface="Calibri" panose="020F0502020204030204" pitchFamily="34" charset="0"/>
              <a:ea typeface="Calibri" panose="020F0502020204030204" pitchFamily="34" charset="0"/>
              <a:cs typeface="Calibri" panose="020F0502020204030204" pitchFamily="34" charset="0"/>
            </a:rPr>
            <a:t>Otherwise, use </a:t>
          </a:r>
          <a:r>
            <a:rPr lang="en-US" sz="1200" b="1" i="0" baseline="0">
              <a:effectLst/>
              <a:latin typeface="Calibri" panose="020F0502020204030204" pitchFamily="34" charset="0"/>
              <a:ea typeface="Calibri" panose="020F0502020204030204" pitchFamily="34" charset="0"/>
              <a:cs typeface="Calibri" panose="020F0502020204030204" pitchFamily="34" charset="0"/>
            </a:rPr>
            <a:t>cell E:47</a:t>
          </a:r>
          <a:r>
            <a:rPr lang="en-US" sz="1200" b="0" i="0" baseline="0">
              <a:effectLst/>
              <a:latin typeface="Calibri" panose="020F0502020204030204" pitchFamily="34" charset="0"/>
              <a:ea typeface="Calibri" panose="020F0502020204030204" pitchFamily="34" charset="0"/>
              <a:cs typeface="Calibri" panose="020F0502020204030204" pitchFamily="34" charset="0"/>
            </a:rPr>
            <a:t> for the private loan amount</a:t>
          </a:r>
          <a:r>
            <a:rPr lang="en-US" sz="1200" b="1" i="0" baseline="0">
              <a:effectLst/>
              <a:latin typeface="Calibri" panose="020F0502020204030204" pitchFamily="34" charset="0"/>
              <a:ea typeface="Calibri" panose="020F0502020204030204" pitchFamily="34" charset="0"/>
              <a:cs typeface="Calibri" panose="020F0502020204030204" pitchFamily="34" charset="0"/>
            </a:rPr>
            <a:t>.  </a:t>
          </a:r>
          <a:r>
            <a:rPr lang="en-US" sz="1200" b="0" i="0" baseline="0">
              <a:effectLst/>
              <a:latin typeface="Calibri" panose="020F0502020204030204" pitchFamily="34" charset="0"/>
              <a:ea typeface="Calibri" panose="020F0502020204030204" pitchFamily="34" charset="0"/>
              <a:cs typeface="Calibri" panose="020F0502020204030204" pitchFamily="34" charset="0"/>
            </a:rPr>
            <a:t>Also, please save this spreadsheet as an Excel workbook and email it to our office at</a:t>
          </a:r>
          <a:r>
            <a:rPr lang="en-US" sz="1200" b="1" i="0" baseline="0">
              <a:effectLst/>
              <a:latin typeface="Calibri" panose="020F0502020204030204" pitchFamily="34" charset="0"/>
              <a:ea typeface="Calibri" panose="020F0502020204030204" pitchFamily="34" charset="0"/>
              <a:cs typeface="Calibri" panose="020F0502020204030204" pitchFamily="34" charset="0"/>
            </a:rPr>
            <a:t> </a:t>
          </a:r>
          <a:r>
            <a:rPr lang="en-US" sz="1200" b="1" i="0" u="sng" baseline="0">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1" i="0" baseline="0">
              <a:effectLst/>
              <a:latin typeface="Calibri" panose="020F0502020204030204" pitchFamily="34" charset="0"/>
              <a:ea typeface="Calibri" panose="020F0502020204030204" pitchFamily="34" charset="0"/>
              <a:cs typeface="Calibri" panose="020F0502020204030204" pitchFamily="34" charset="0"/>
            </a:rPr>
            <a:t>, </a:t>
          </a:r>
          <a:r>
            <a:rPr lang="en-US" sz="1200" b="0" i="0" baseline="0">
              <a:effectLst/>
              <a:latin typeface="Calibri" panose="020F0502020204030204" pitchFamily="34" charset="0"/>
              <a:ea typeface="Calibri" panose="020F0502020204030204" pitchFamily="34" charset="0"/>
              <a:cs typeface="Calibri" panose="020F0502020204030204" pitchFamily="34" charset="0"/>
            </a:rPr>
            <a:t>indicating you will only need the loan </a:t>
          </a:r>
          <a:r>
            <a:rPr lang="en-US" sz="1200" b="1" i="0" baseline="0">
              <a:effectLst/>
              <a:latin typeface="Calibri" panose="020F0502020204030204" pitchFamily="34" charset="0"/>
              <a:ea typeface="Calibri" panose="020F0502020204030204" pitchFamily="34" charset="0"/>
              <a:cs typeface="Calibri" panose="020F0502020204030204" pitchFamily="34" charset="0"/>
            </a:rPr>
            <a:t>to cover the amount in cell E:47.  </a:t>
          </a:r>
          <a:r>
            <a:rPr lang="en-US" sz="1200" b="0" i="0" baseline="0">
              <a:effectLst/>
              <a:latin typeface="Calibri" panose="020F0502020204030204" pitchFamily="34" charset="0"/>
              <a:ea typeface="Calibri" panose="020F0502020204030204" pitchFamily="34" charset="0"/>
              <a:cs typeface="Calibri" panose="020F0502020204030204" pitchFamily="34" charset="0"/>
            </a:rPr>
            <a:t>We will need the spreadsheet to confirm the  amount of your private loan request when received and to tell your lender how much to send each semester in your loan.  </a:t>
          </a:r>
          <a:endParaRPr lang="en-US" sz="1200" b="0">
            <a:effectLst/>
            <a:latin typeface="Calibri" panose="020F0502020204030204" pitchFamily="34" charset="0"/>
            <a:ea typeface="Calibri" panose="020F0502020204030204" pitchFamily="34" charset="0"/>
            <a:cs typeface="Calibri" panose="020F050202020403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2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0</xdr:col>
      <xdr:colOff>19050</xdr:colOff>
      <xdr:row>48</xdr:row>
      <xdr:rowOff>76199</xdr:rowOff>
    </xdr:from>
    <xdr:ext cx="6934200" cy="2033634"/>
    <xdr:sp macro="" textlink="">
      <xdr:nvSpPr>
        <xdr:cNvPr id="19" name="TextBox 18">
          <a:extLst>
            <a:ext uri="{FF2B5EF4-FFF2-40B4-BE49-F238E27FC236}">
              <a16:creationId xmlns:a16="http://schemas.microsoft.com/office/drawing/2014/main" id="{F467BA60-7789-47A5-993E-41625DCB7936}"/>
            </a:ext>
          </a:extLst>
        </xdr:cNvPr>
        <xdr:cNvSpPr txBox="1"/>
      </xdr:nvSpPr>
      <xdr:spPr>
        <a:xfrm>
          <a:off x="19050" y="10572749"/>
          <a:ext cx="6934200" cy="2033634"/>
        </a:xfrm>
        <a:prstGeom prst="rect">
          <a:avLst/>
        </a:prstGeom>
        <a:solidFill>
          <a:srgbClr val="EB7A41"/>
        </a:solidFill>
        <a:ln>
          <a:noFill/>
        </a:ln>
        <a:effectLst/>
      </xdr:spPr>
      <xdr:txBody>
        <a:bodyPr vertOverflow="clip" horzOverflow="clip" wrap="square" rtlCol="0" anchor="t">
          <a:spAutoFit/>
        </a:bodyPr>
        <a:lstStyle/>
        <a:p>
          <a:r>
            <a:rPr lang="en-US" sz="1600" b="1">
              <a:solidFill>
                <a:schemeClr val="bg1"/>
              </a:solidFill>
              <a:effectLst/>
              <a:latin typeface="Calibri" panose="020F0502020204030204" pitchFamily="34" charset="0"/>
              <a:ea typeface="Calibri" panose="020F0502020204030204" pitchFamily="34" charset="0"/>
              <a:cs typeface="Calibri" panose="020F0502020204030204" pitchFamily="34" charset="0"/>
            </a:rPr>
            <a:t>Step 5</a:t>
          </a:r>
          <a:r>
            <a:rPr lang="en-US" sz="1100" b="1">
              <a:solidFill>
                <a:schemeClr val="bg1"/>
              </a:solidFill>
              <a:effectLst/>
              <a:latin typeface="Calibri" panose="020F0502020204030204" pitchFamily="34" charset="0"/>
              <a:ea typeface="Calibri" panose="020F0502020204030204" pitchFamily="34" charset="0"/>
              <a:cs typeface="Calibri" panose="020F0502020204030204" pitchFamily="34" charset="0"/>
            </a:rPr>
            <a:t>.</a:t>
          </a:r>
          <a:r>
            <a:rPr lang="en-US" b="1">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0">
              <a:solidFill>
                <a:schemeClr val="bg1"/>
              </a:solidFill>
              <a:effectLst/>
              <a:latin typeface="Calibri" panose="020F0502020204030204" pitchFamily="34" charset="0"/>
              <a:ea typeface="Calibri" panose="020F0502020204030204" pitchFamily="34" charset="0"/>
              <a:cs typeface="Calibri" panose="020F0502020204030204" pitchFamily="34" charset="0"/>
            </a:rPr>
            <a:t>Enter your living</a:t>
          </a:r>
          <a:r>
            <a:rPr lang="en-US" sz="1200" b="0"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0">
              <a:solidFill>
                <a:schemeClr val="bg1"/>
              </a:solidFill>
              <a:effectLst/>
              <a:latin typeface="Calibri" panose="020F0502020204030204" pitchFamily="34" charset="0"/>
              <a:ea typeface="Calibri" panose="020F0502020204030204" pitchFamily="34" charset="0"/>
              <a:cs typeface="Calibri" panose="020F0502020204030204" pitchFamily="34" charset="0"/>
            </a:rPr>
            <a:t>expense refund amount for each semester.</a:t>
          </a: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The spreadsheet already shows the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maximum amount you are allowed to request each semester: $11,644</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t>
          </a:r>
        </a:p>
        <a:p>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If you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do not</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need the full amount, update only the following cells with the amount you </a:t>
          </a:r>
          <a:r>
            <a:rPr lang="en-US" sz="1200" i="1">
              <a:solidFill>
                <a:schemeClr val="bg1"/>
              </a:solidFill>
              <a:effectLst/>
              <a:latin typeface="Calibri" panose="020F0502020204030204" pitchFamily="34" charset="0"/>
              <a:ea typeface="Calibri" panose="020F0502020204030204" pitchFamily="34" charset="0"/>
              <a:cs typeface="Calibri" panose="020F0502020204030204" pitchFamily="34" charset="0"/>
            </a:rPr>
            <a:t>do</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want refunded:</a:t>
          </a:r>
        </a:p>
        <a:p>
          <a:pPr lvl="1"/>
          <a:r>
            <a:rPr lang="en-US" sz="1200" b="0">
              <a:solidFill>
                <a:schemeClr val="bg1"/>
              </a:solidFill>
              <a:effectLst/>
              <a:latin typeface="Calibri" panose="020F0502020204030204" pitchFamily="34" charset="0"/>
              <a:ea typeface="Calibri" panose="020F0502020204030204" pitchFamily="34" charset="0"/>
              <a:cs typeface="Calibri" panose="020F0502020204030204" pitchFamily="34" charset="0"/>
            </a:rPr>
            <a:t>Fall Semester: B55–B59</a:t>
          </a:r>
        </a:p>
        <a:p>
          <a:pPr lvl="1"/>
          <a:r>
            <a:rPr lang="en-US" sz="1200" b="0">
              <a:solidFill>
                <a:schemeClr val="bg1"/>
              </a:solidFill>
              <a:effectLst/>
              <a:latin typeface="Calibri" panose="020F0502020204030204" pitchFamily="34" charset="0"/>
              <a:ea typeface="Calibri" panose="020F0502020204030204" pitchFamily="34" charset="0"/>
              <a:cs typeface="Calibri" panose="020F0502020204030204" pitchFamily="34" charset="0"/>
            </a:rPr>
            <a:t>Spring Semester: C55–C59</a:t>
          </a:r>
        </a:p>
        <a:p>
          <a:pPr lvl="1"/>
          <a:r>
            <a:rPr lang="en-US" sz="1200" b="0">
              <a:solidFill>
                <a:schemeClr val="bg1"/>
              </a:solidFill>
              <a:effectLst/>
              <a:latin typeface="Calibri" panose="020F0502020204030204" pitchFamily="34" charset="0"/>
              <a:ea typeface="Calibri" panose="020F0502020204030204" pitchFamily="34" charset="0"/>
              <a:cs typeface="Calibri" panose="020F0502020204030204" pitchFamily="34" charset="0"/>
            </a:rPr>
            <a:t>Summer Semester: D55–D59</a:t>
          </a: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All other cells will update automatically.</a:t>
          </a:r>
        </a:p>
        <a:p>
          <a:endPar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The total for each semester (cells </a:t>
          </a:r>
          <a:r>
            <a:rPr lang="en-US" sz="1200" b="0">
              <a:solidFill>
                <a:schemeClr val="bg1"/>
              </a:solidFill>
              <a:effectLst/>
              <a:latin typeface="Calibri" panose="020F0502020204030204" pitchFamily="34" charset="0"/>
              <a:ea typeface="Calibri" panose="020F0502020204030204" pitchFamily="34" charset="0"/>
              <a:cs typeface="Calibri" panose="020F0502020204030204" pitchFamily="34" charset="0"/>
            </a:rPr>
            <a:t>B60, C60, and D60</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1">
              <a:solidFill>
                <a:schemeClr val="bg1"/>
              </a:solidFill>
              <a:effectLst/>
              <a:latin typeface="Calibri" panose="020F0502020204030204" pitchFamily="34" charset="0"/>
              <a:ea typeface="Calibri" panose="020F0502020204030204" pitchFamily="34" charset="0"/>
              <a:cs typeface="Calibri" panose="020F0502020204030204" pitchFamily="34" charset="0"/>
            </a:rPr>
            <a:t>cannot exceed $11,644</a:t>
          </a:r>
          <a:r>
            <a:rPr lang="en-US" sz="1200">
              <a:solidFill>
                <a:schemeClr val="bg1"/>
              </a:solidFill>
              <a:effectLst/>
              <a:latin typeface="Calibri" panose="020F0502020204030204" pitchFamily="34" charset="0"/>
              <a:ea typeface="Calibri" panose="020F0502020204030204" pitchFamily="34" charset="0"/>
              <a:cs typeface="Calibri" panose="020F0502020204030204" pitchFamily="34" charset="0"/>
            </a:rPr>
            <a:t>.</a:t>
          </a:r>
        </a:p>
      </xdr:txBody>
    </xdr:sp>
    <xdr:clientData/>
  </xdr:oneCellAnchor>
  <xdr:oneCellAnchor>
    <xdr:from>
      <xdr:col>7</xdr:col>
      <xdr:colOff>217169</xdr:colOff>
      <xdr:row>55</xdr:row>
      <xdr:rowOff>171450</xdr:rowOff>
    </xdr:from>
    <xdr:ext cx="7006591" cy="968983"/>
    <xdr:sp macro="" textlink="">
      <xdr:nvSpPr>
        <xdr:cNvPr id="21" name="TextBox 20">
          <a:extLst>
            <a:ext uri="{FF2B5EF4-FFF2-40B4-BE49-F238E27FC236}">
              <a16:creationId xmlns:a16="http://schemas.microsoft.com/office/drawing/2014/main" id="{A933DC89-315A-4C6A-B4A4-01B5B0515FA6}"/>
            </a:ext>
          </a:extLst>
        </xdr:cNvPr>
        <xdr:cNvSpPr txBox="1"/>
      </xdr:nvSpPr>
      <xdr:spPr>
        <a:xfrm>
          <a:off x="10713719" y="14954250"/>
          <a:ext cx="7006591" cy="968983"/>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Please note that refunds for living expenses will disburse to students by the first week of classes.  If you are starting in the fall semester, please make sure your August rent and utilities are paid out of pocket for that month.  Refunds received for the fall semester will cover your September - December living expenses.</a:t>
          </a:r>
        </a:p>
      </xdr:txBody>
    </xdr:sp>
    <xdr:clientData/>
  </xdr:oneCellAnchor>
  <xdr:oneCellAnchor>
    <xdr:from>
      <xdr:col>0</xdr:col>
      <xdr:colOff>0</xdr:colOff>
      <xdr:row>61</xdr:row>
      <xdr:rowOff>0</xdr:rowOff>
    </xdr:from>
    <xdr:ext cx="7191375" cy="1133475"/>
    <xdr:sp macro="" textlink="">
      <xdr:nvSpPr>
        <xdr:cNvPr id="24" name="TextBox 23">
          <a:hlinkClick xmlns:r="http://schemas.openxmlformats.org/officeDocument/2006/relationships" r:id="rId1"/>
          <a:extLst>
            <a:ext uri="{FF2B5EF4-FFF2-40B4-BE49-F238E27FC236}">
              <a16:creationId xmlns:a16="http://schemas.microsoft.com/office/drawing/2014/main" id="{FA75519A-F200-44F2-8FE3-439EB0519879}"/>
            </a:ext>
          </a:extLst>
        </xdr:cNvPr>
        <xdr:cNvSpPr txBox="1"/>
      </xdr:nvSpPr>
      <xdr:spPr>
        <a:xfrm>
          <a:off x="0" y="14601825"/>
          <a:ext cx="7191375" cy="1133475"/>
        </a:xfrm>
        <a:prstGeom prst="rect">
          <a:avLst/>
        </a:prstGeom>
        <a:solidFill>
          <a:srgbClr val="EB7A4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600" b="1">
              <a:solidFill>
                <a:schemeClr val="bg1"/>
              </a:solidFill>
              <a:latin typeface="Calibri" panose="020F0502020204030204" pitchFamily="34" charset="0"/>
              <a:ea typeface="Calibri" panose="020F0502020204030204" pitchFamily="34" charset="0"/>
              <a:cs typeface="Calibri" panose="020F0502020204030204" pitchFamily="34" charset="0"/>
            </a:rPr>
            <a:t>Step 6</a:t>
          </a:r>
          <a:r>
            <a:rPr lang="en-US" sz="1100" b="1">
              <a:solidFill>
                <a:schemeClr val="bg1"/>
              </a:solidFill>
              <a:latin typeface="Calibri" panose="020F0502020204030204" pitchFamily="34" charset="0"/>
              <a:ea typeface="Calibri" panose="020F0502020204030204" pitchFamily="34" charset="0"/>
              <a:cs typeface="Calibri" panose="020F0502020204030204" pitchFamily="34" charset="0"/>
            </a:rPr>
            <a:t>.</a:t>
          </a:r>
          <a:r>
            <a:rPr lang="en-US" sz="11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en-US" sz="1200" b="0">
              <a:solidFill>
                <a:schemeClr val="bg1"/>
              </a:solidFill>
              <a:latin typeface="Calibri" panose="020F0502020204030204" pitchFamily="34" charset="0"/>
              <a:ea typeface="Calibri" panose="020F0502020204030204" pitchFamily="34" charset="0"/>
              <a:cs typeface="Calibri" panose="020F0502020204030204" pitchFamily="34" charset="0"/>
            </a:rPr>
            <a:t>Below is the amount</a:t>
          </a:r>
          <a:r>
            <a:rPr lang="en-US" sz="1200" b="0" baseline="0">
              <a:solidFill>
                <a:schemeClr val="bg1"/>
              </a:solidFill>
              <a:latin typeface="Calibri" panose="020F0502020204030204" pitchFamily="34" charset="0"/>
              <a:ea typeface="Calibri" panose="020F0502020204030204" pitchFamily="34" charset="0"/>
              <a:cs typeface="Calibri" panose="020F0502020204030204" pitchFamily="34" charset="0"/>
            </a:rPr>
            <a:t> you will need to request in a private loan for 2026-27 academic year to cover tuition, fees, and your living expenses request. </a:t>
          </a:r>
          <a:r>
            <a:rPr lang="en-US" sz="1200" b="1" baseline="0">
              <a:solidFill>
                <a:schemeClr val="bg1"/>
              </a:solidFill>
              <a:latin typeface="Calibri" panose="020F0502020204030204" pitchFamily="34" charset="0"/>
              <a:ea typeface="Calibri" panose="020F0502020204030204" pitchFamily="34" charset="0"/>
              <a:cs typeface="Calibri" panose="020F0502020204030204" pitchFamily="34" charset="0"/>
            </a:rPr>
            <a:t> </a:t>
          </a:r>
          <a:r>
            <a:rPr lang="en-US" sz="1200" b="1" i="0"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Please save this spreadsheet as an Excel workbook and email it to our office at </a:t>
          </a:r>
          <a:r>
            <a:rPr lang="en-US" sz="1200" b="1" i="0" u="sng"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SON_finaid@dm.duke.edu</a:t>
          </a:r>
          <a:r>
            <a:rPr lang="en-US" sz="1200" b="1" i="0" baseline="0">
              <a:solidFill>
                <a:sysClr val="windowText" lastClr="000000"/>
              </a:solidFill>
              <a:effectLst/>
              <a:latin typeface="Calibri" panose="020F0502020204030204" pitchFamily="34" charset="0"/>
              <a:ea typeface="Calibri" panose="020F0502020204030204" pitchFamily="34" charset="0"/>
              <a:cs typeface="Calibri" panose="020F0502020204030204" pitchFamily="34" charset="0"/>
            </a:rPr>
            <a:t>.</a:t>
          </a:r>
          <a:r>
            <a:rPr lang="en-US" sz="1200" b="1" i="0"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 </a:t>
          </a:r>
          <a:r>
            <a:rPr lang="en-US" sz="1200" b="0" i="0" baseline="0">
              <a:solidFill>
                <a:schemeClr val="bg1"/>
              </a:solidFill>
              <a:effectLst/>
              <a:latin typeface="Calibri" panose="020F0502020204030204" pitchFamily="34" charset="0"/>
              <a:ea typeface="Calibri" panose="020F0502020204030204" pitchFamily="34" charset="0"/>
              <a:cs typeface="Calibri" panose="020F0502020204030204" pitchFamily="34" charset="0"/>
            </a:rPr>
            <a:t>We will need the spreadsheet to confirm the amount of your private loan request when received and to tell your lender how much to send each semester in your loan.  </a:t>
          </a:r>
          <a:endParaRPr lang="en-US" sz="1200" b="0">
            <a:solidFill>
              <a:schemeClr val="bg1"/>
            </a:solidFill>
            <a:effectLst/>
            <a:latin typeface="Calibri" panose="020F0502020204030204" pitchFamily="34" charset="0"/>
            <a:ea typeface="Calibri" panose="020F0502020204030204" pitchFamily="34" charset="0"/>
            <a:cs typeface="Calibri" panose="020F0502020204030204" pitchFamily="34" charset="0"/>
          </a:endParaRPr>
        </a:p>
        <a:p>
          <a:endParaRPr lang="en-US" sz="1200" b="1">
            <a:solidFill>
              <a:schemeClr val="bg1"/>
            </a:solidFill>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7</xdr:col>
      <xdr:colOff>49529</xdr:colOff>
      <xdr:row>32</xdr:row>
      <xdr:rowOff>217170</xdr:rowOff>
    </xdr:from>
    <xdr:ext cx="6520815" cy="530658"/>
    <xdr:sp macro="" textlink="">
      <xdr:nvSpPr>
        <xdr:cNvPr id="26" name="TextBox 25">
          <a:extLst>
            <a:ext uri="{FF2B5EF4-FFF2-40B4-BE49-F238E27FC236}">
              <a16:creationId xmlns:a16="http://schemas.microsoft.com/office/drawing/2014/main" id="{4EA57882-F76A-4A48-B547-720E3274A2E1}"/>
            </a:ext>
          </a:extLst>
        </xdr:cNvPr>
        <xdr:cNvSpPr txBox="1"/>
      </xdr:nvSpPr>
      <xdr:spPr>
        <a:xfrm>
          <a:off x="10546079" y="7637145"/>
          <a:ext cx="6520815" cy="530658"/>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Please note your enrollment deposit is listed here and will be applied to your Fall tuition and fee charges. </a:t>
          </a:r>
        </a:p>
      </xdr:txBody>
    </xdr:sp>
    <xdr:clientData/>
  </xdr:oneCellAnchor>
  <xdr:twoCellAnchor>
    <xdr:from>
      <xdr:col>5</xdr:col>
      <xdr:colOff>45719</xdr:colOff>
      <xdr:row>24</xdr:row>
      <xdr:rowOff>112396</xdr:rowOff>
    </xdr:from>
    <xdr:to>
      <xdr:col>6</xdr:col>
      <xdr:colOff>421005</xdr:colOff>
      <xdr:row>26</xdr:row>
      <xdr:rowOff>68581</xdr:rowOff>
    </xdr:to>
    <xdr:sp macro="" textlink="">
      <xdr:nvSpPr>
        <xdr:cNvPr id="7" name="Arrow: Left 6">
          <a:extLst>
            <a:ext uri="{FF2B5EF4-FFF2-40B4-BE49-F238E27FC236}">
              <a16:creationId xmlns:a16="http://schemas.microsoft.com/office/drawing/2014/main" id="{12B6683F-1A8B-F430-A579-3A3B08052BDD}"/>
            </a:ext>
          </a:extLst>
        </xdr:cNvPr>
        <xdr:cNvSpPr/>
      </xdr:nvSpPr>
      <xdr:spPr>
        <a:xfrm>
          <a:off x="9332594" y="5779771"/>
          <a:ext cx="984886" cy="37528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2495549</xdr:colOff>
      <xdr:row>46</xdr:row>
      <xdr:rowOff>0</xdr:rowOff>
    </xdr:from>
    <xdr:to>
      <xdr:col>6</xdr:col>
      <xdr:colOff>400050</xdr:colOff>
      <xdr:row>46</xdr:row>
      <xdr:rowOff>445770</xdr:rowOff>
    </xdr:to>
    <xdr:sp macro="" textlink="">
      <xdr:nvSpPr>
        <xdr:cNvPr id="10" name="Arrow: Left 9">
          <a:extLst>
            <a:ext uri="{FF2B5EF4-FFF2-40B4-BE49-F238E27FC236}">
              <a16:creationId xmlns:a16="http://schemas.microsoft.com/office/drawing/2014/main" id="{807D2750-9995-4232-AC59-00CED0B973FF}"/>
            </a:ext>
          </a:extLst>
        </xdr:cNvPr>
        <xdr:cNvSpPr/>
      </xdr:nvSpPr>
      <xdr:spPr>
        <a:xfrm>
          <a:off x="9267824" y="11496675"/>
          <a:ext cx="1019176" cy="44577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0</xdr:colOff>
      <xdr:row>68</xdr:row>
      <xdr:rowOff>0</xdr:rowOff>
    </xdr:from>
    <xdr:to>
      <xdr:col>3</xdr:col>
      <xdr:colOff>838200</xdr:colOff>
      <xdr:row>69</xdr:row>
      <xdr:rowOff>26670</xdr:rowOff>
    </xdr:to>
    <xdr:sp macro="" textlink="">
      <xdr:nvSpPr>
        <xdr:cNvPr id="15" name="Arrow: Left 14">
          <a:extLst>
            <a:ext uri="{FF2B5EF4-FFF2-40B4-BE49-F238E27FC236}">
              <a16:creationId xmlns:a16="http://schemas.microsoft.com/office/drawing/2014/main" id="{98AF29B0-F04A-48BA-822F-0F75E721214B}"/>
            </a:ext>
          </a:extLst>
        </xdr:cNvPr>
        <xdr:cNvSpPr/>
      </xdr:nvSpPr>
      <xdr:spPr>
        <a:xfrm>
          <a:off x="4676775" y="17278350"/>
          <a:ext cx="1981200" cy="42672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4</xdr:col>
      <xdr:colOff>0</xdr:colOff>
      <xdr:row>67</xdr:row>
      <xdr:rowOff>142875</xdr:rowOff>
    </xdr:from>
    <xdr:ext cx="5038725" cy="749821"/>
    <xdr:sp macro="" textlink="">
      <xdr:nvSpPr>
        <xdr:cNvPr id="29" name="TextBox 28">
          <a:extLst>
            <a:ext uri="{FF2B5EF4-FFF2-40B4-BE49-F238E27FC236}">
              <a16:creationId xmlns:a16="http://schemas.microsoft.com/office/drawing/2014/main" id="{BE6D8A6C-F62A-4A7B-93A1-B83C4AE5CF65}"/>
            </a:ext>
          </a:extLst>
        </xdr:cNvPr>
        <xdr:cNvSpPr txBox="1"/>
      </xdr:nvSpPr>
      <xdr:spPr>
        <a:xfrm>
          <a:off x="6591300" y="17840325"/>
          <a:ext cx="5038725" cy="749821"/>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This is the amount you will need to request in a private loan to cover your tuition, fees and living expenses for the fall 2026, spring 2027, and summer 2027 semesters.   </a:t>
          </a:r>
        </a:p>
      </xdr:txBody>
    </xdr:sp>
    <xdr:clientData/>
  </xdr:oneCellAnchor>
  <xdr:twoCellAnchor>
    <xdr:from>
      <xdr:col>5</xdr:col>
      <xdr:colOff>5715</xdr:colOff>
      <xdr:row>58</xdr:row>
      <xdr:rowOff>142875</xdr:rowOff>
    </xdr:from>
    <xdr:to>
      <xdr:col>7</xdr:col>
      <xdr:colOff>171450</xdr:colOff>
      <xdr:row>60</xdr:row>
      <xdr:rowOff>91440</xdr:rowOff>
    </xdr:to>
    <xdr:sp macro="" textlink="">
      <xdr:nvSpPr>
        <xdr:cNvPr id="30" name="Arrow: Left 29">
          <a:extLst>
            <a:ext uri="{FF2B5EF4-FFF2-40B4-BE49-F238E27FC236}">
              <a16:creationId xmlns:a16="http://schemas.microsoft.com/office/drawing/2014/main" id="{06A560DC-76A8-423D-9807-8EF57A917068}"/>
            </a:ext>
          </a:extLst>
        </xdr:cNvPr>
        <xdr:cNvSpPr/>
      </xdr:nvSpPr>
      <xdr:spPr>
        <a:xfrm>
          <a:off x="9283065" y="15554325"/>
          <a:ext cx="1384935" cy="36766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95250</xdr:colOff>
      <xdr:row>32</xdr:row>
      <xdr:rowOff>304800</xdr:rowOff>
    </xdr:from>
    <xdr:to>
      <xdr:col>6</xdr:col>
      <xdr:colOff>552450</xdr:colOff>
      <xdr:row>34</xdr:row>
      <xdr:rowOff>106680</xdr:rowOff>
    </xdr:to>
    <xdr:sp macro="" textlink="">
      <xdr:nvSpPr>
        <xdr:cNvPr id="31" name="Arrow: Left 30">
          <a:extLst>
            <a:ext uri="{FF2B5EF4-FFF2-40B4-BE49-F238E27FC236}">
              <a16:creationId xmlns:a16="http://schemas.microsoft.com/office/drawing/2014/main" id="{EA7ABA36-3442-44DA-9114-A5C840F3DBFD}"/>
            </a:ext>
          </a:extLst>
        </xdr:cNvPr>
        <xdr:cNvSpPr/>
      </xdr:nvSpPr>
      <xdr:spPr>
        <a:xfrm>
          <a:off x="9372600" y="7724775"/>
          <a:ext cx="1066800" cy="41148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5</xdr:col>
      <xdr:colOff>57150</xdr:colOff>
      <xdr:row>43</xdr:row>
      <xdr:rowOff>590550</xdr:rowOff>
    </xdr:from>
    <xdr:to>
      <xdr:col>6</xdr:col>
      <xdr:colOff>257175</xdr:colOff>
      <xdr:row>45</xdr:row>
      <xdr:rowOff>9525</xdr:rowOff>
    </xdr:to>
    <xdr:sp macro="" textlink="">
      <xdr:nvSpPr>
        <xdr:cNvPr id="2" name="Arrow: Left 1">
          <a:extLst>
            <a:ext uri="{FF2B5EF4-FFF2-40B4-BE49-F238E27FC236}">
              <a16:creationId xmlns:a16="http://schemas.microsoft.com/office/drawing/2014/main" id="{6864D311-E831-4874-9957-020BBB9DCB96}"/>
            </a:ext>
          </a:extLst>
        </xdr:cNvPr>
        <xdr:cNvSpPr/>
      </xdr:nvSpPr>
      <xdr:spPr>
        <a:xfrm>
          <a:off x="9086850" y="11210925"/>
          <a:ext cx="809625" cy="31432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6</xdr:col>
      <xdr:colOff>323850</xdr:colOff>
      <xdr:row>43</xdr:row>
      <xdr:rowOff>95250</xdr:rowOff>
    </xdr:from>
    <xdr:ext cx="6772275" cy="771525"/>
    <xdr:sp macro="" textlink="">
      <xdr:nvSpPr>
        <xdr:cNvPr id="5" name="TextBox 4">
          <a:extLst>
            <a:ext uri="{FF2B5EF4-FFF2-40B4-BE49-F238E27FC236}">
              <a16:creationId xmlns:a16="http://schemas.microsoft.com/office/drawing/2014/main" id="{6FB45AD5-3AD8-43F5-9A0A-1BE1085EBBAE}"/>
            </a:ext>
          </a:extLst>
        </xdr:cNvPr>
        <xdr:cNvSpPr txBox="1"/>
      </xdr:nvSpPr>
      <xdr:spPr>
        <a:xfrm>
          <a:off x="9963150" y="10715625"/>
          <a:ext cx="6772275" cy="771525"/>
        </a:xfrm>
        <a:prstGeom prst="rect">
          <a:avLst/>
        </a:prstGeom>
        <a:solidFill>
          <a:srgbClr val="FFFF00"/>
        </a:solid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The amount listed here is based on the $20,500 maximum that can be recieved in the unsubsidized loan.  If your financial aid offer has a different amount, please update cells B:45,C:45, and D:45 with the amounts from your financial aid offer for each semester. </a:t>
          </a:r>
        </a:p>
      </xdr:txBody>
    </xdr:sp>
    <xdr:clientData/>
  </xdr:oneCellAnchor>
  <xdr:twoCellAnchor>
    <xdr:from>
      <xdr:col>2</xdr:col>
      <xdr:colOff>581025</xdr:colOff>
      <xdr:row>7</xdr:row>
      <xdr:rowOff>152400</xdr:rowOff>
    </xdr:from>
    <xdr:to>
      <xdr:col>4</xdr:col>
      <xdr:colOff>19050</xdr:colOff>
      <xdr:row>9</xdr:row>
      <xdr:rowOff>127635</xdr:rowOff>
    </xdr:to>
    <xdr:sp macro="" textlink="">
      <xdr:nvSpPr>
        <xdr:cNvPr id="6" name="Arrow: Left 5">
          <a:extLst>
            <a:ext uri="{FF2B5EF4-FFF2-40B4-BE49-F238E27FC236}">
              <a16:creationId xmlns:a16="http://schemas.microsoft.com/office/drawing/2014/main" id="{1F6EBED6-42CC-43AB-BBC0-79DCD668A90B}"/>
            </a:ext>
          </a:extLst>
        </xdr:cNvPr>
        <xdr:cNvSpPr/>
      </xdr:nvSpPr>
      <xdr:spPr>
        <a:xfrm>
          <a:off x="5124450" y="2105025"/>
          <a:ext cx="1485900" cy="375285"/>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4</xdr:col>
      <xdr:colOff>219075</xdr:colOff>
      <xdr:row>6</xdr:row>
      <xdr:rowOff>190500</xdr:rowOff>
    </xdr:from>
    <xdr:ext cx="6724650" cy="530658"/>
    <xdr:sp macro="" textlink="">
      <xdr:nvSpPr>
        <xdr:cNvPr id="23" name="TextBox 22">
          <a:hlinkClick xmlns:r="http://schemas.openxmlformats.org/officeDocument/2006/relationships" r:id="rId1"/>
          <a:extLst>
            <a:ext uri="{FF2B5EF4-FFF2-40B4-BE49-F238E27FC236}">
              <a16:creationId xmlns:a16="http://schemas.microsoft.com/office/drawing/2014/main" id="{D12E919E-4E16-470F-9B35-B164BCDBA5CE}"/>
            </a:ext>
          </a:extLst>
        </xdr:cNvPr>
        <xdr:cNvSpPr txBox="1"/>
      </xdr:nvSpPr>
      <xdr:spPr>
        <a:xfrm>
          <a:off x="6810375" y="1943100"/>
          <a:ext cx="6724650" cy="530658"/>
        </a:xfrm>
        <a:prstGeom prst="rect">
          <a:avLst/>
        </a:prstGeom>
        <a:solidFill>
          <a:srgbClr val="FFFF00"/>
        </a:solidFill>
        <a:ln>
          <a:noFill/>
        </a:ln>
        <a:effectLst/>
      </xdr:spPr>
      <xdr:txBody>
        <a:bodyPr vertOverflow="clip" horzOverflow="clip" wrap="square" rtlCol="0" anchor="t">
          <a:spAutoFit/>
        </a:bodyPr>
        <a:lstStyle/>
        <a:p>
          <a:pPr eaLnBrk="1" fontAlgn="auto" latinLnBrk="0" hangingPunct="1"/>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If your total number of credit hours is less than 16 for all three semesters, please email our office at </a:t>
          </a:r>
          <a:r>
            <a:rPr kumimoji="0" lang="en-US" sz="1400" b="1" i="0" u="sng"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SON_finaid@dm.duke.edu </a:t>
          </a: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before proceeding with this spreadsheet.</a:t>
          </a:r>
          <a:endParaRPr lang="en-US" sz="1200">
            <a:effectLst/>
            <a:latin typeface="Calibri" panose="020F0502020204030204" pitchFamily="34" charset="0"/>
            <a:ea typeface="Calibri" panose="020F0502020204030204" pitchFamily="34" charset="0"/>
            <a:cs typeface="Calibri" panose="020F0502020204030204" pitchFamily="34" charset="0"/>
          </a:endParaRPr>
        </a:p>
      </xdr:txBody>
    </xdr:sp>
    <xdr:clientData/>
  </xdr:oneCellAnchor>
  <xdr:oneCellAnchor>
    <xdr:from>
      <xdr:col>3</xdr:col>
      <xdr:colOff>800100</xdr:colOff>
      <xdr:row>71</xdr:row>
      <xdr:rowOff>171450</xdr:rowOff>
    </xdr:from>
    <xdr:ext cx="5038725" cy="749821"/>
    <xdr:sp macro="" textlink="">
      <xdr:nvSpPr>
        <xdr:cNvPr id="4" name="TextBox 3">
          <a:extLst>
            <a:ext uri="{FF2B5EF4-FFF2-40B4-BE49-F238E27FC236}">
              <a16:creationId xmlns:a16="http://schemas.microsoft.com/office/drawing/2014/main" id="{A576749B-AB72-4D2B-94BC-E8DDE7CBEF99}"/>
            </a:ext>
          </a:extLst>
        </xdr:cNvPr>
        <xdr:cNvSpPr txBox="1"/>
      </xdr:nvSpPr>
      <xdr:spPr>
        <a:xfrm>
          <a:off x="6638925" y="18440400"/>
          <a:ext cx="5038725" cy="749821"/>
        </a:xfrm>
        <a:prstGeom prst="rect">
          <a:avLst/>
        </a:prstGeom>
        <a:solidFill>
          <a:srgbClr val="FFFF00"/>
        </a:solidFill>
        <a:ln>
          <a:noFill/>
        </a:ln>
        <a:effectLst/>
      </xdr:spPr>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ysClr val="windowText" lastClr="000000"/>
              </a:solidFill>
              <a:effectLst/>
              <a:uLnTx/>
              <a:uFillTx/>
              <a:latin typeface="Calibri" panose="020F0502020204030204" pitchFamily="34" charset="0"/>
              <a:ea typeface="Calibri" panose="020F0502020204030204" pitchFamily="34" charset="0"/>
              <a:cs typeface="Calibri" panose="020F0502020204030204" pitchFamily="34" charset="0"/>
            </a:rPr>
            <a:t>This is how much will disburse by the lender each semester. Interest will start accruing on this amount and not the entire amount of the requested loan.  </a:t>
          </a:r>
        </a:p>
      </xdr:txBody>
    </xdr:sp>
    <xdr:clientData/>
  </xdr:oneCellAnchor>
  <xdr:twoCellAnchor>
    <xdr:from>
      <xdr:col>2</xdr:col>
      <xdr:colOff>142875</xdr:colOff>
      <xdr:row>71</xdr:row>
      <xdr:rowOff>81915</xdr:rowOff>
    </xdr:from>
    <xdr:to>
      <xdr:col>3</xdr:col>
      <xdr:colOff>354330</xdr:colOff>
      <xdr:row>75</xdr:row>
      <xdr:rowOff>85725</xdr:rowOff>
    </xdr:to>
    <xdr:sp macro="" textlink="">
      <xdr:nvSpPr>
        <xdr:cNvPr id="11" name="Arrow: Left 10">
          <a:extLst>
            <a:ext uri="{FF2B5EF4-FFF2-40B4-BE49-F238E27FC236}">
              <a16:creationId xmlns:a16="http://schemas.microsoft.com/office/drawing/2014/main" id="{44F860CC-EAFF-49C3-AF7B-ECDAB26D0182}"/>
            </a:ext>
          </a:extLst>
        </xdr:cNvPr>
        <xdr:cNvSpPr/>
      </xdr:nvSpPr>
      <xdr:spPr>
        <a:xfrm>
          <a:off x="4819650" y="18350865"/>
          <a:ext cx="1373505" cy="727710"/>
        </a:xfrm>
        <a:prstGeom prst="leftArrow">
          <a:avLst/>
        </a:prstGeom>
        <a:solidFill>
          <a:srgbClr val="FF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86FF6F-B678-46C8-ABEF-25EC62F7253E}">
  <dimension ref="A1:S75"/>
  <sheetViews>
    <sheetView tabSelected="1" zoomScaleNormal="100" workbookViewId="0">
      <selection activeCell="E5" sqref="E5"/>
    </sheetView>
  </sheetViews>
  <sheetFormatPr defaultRowHeight="15" x14ac:dyDescent="0.25"/>
  <cols>
    <col min="1" max="1" width="55.140625" bestFit="1" customWidth="1"/>
    <col min="2" max="2" width="13" customWidth="1"/>
    <col min="3" max="3" width="16.85546875" customWidth="1"/>
    <col min="4" max="4" width="13.85546875" customWidth="1"/>
    <col min="5" max="5" width="36.5703125" style="14" customWidth="1"/>
    <col min="6" max="19" width="8.85546875" style="14"/>
  </cols>
  <sheetData>
    <row r="1" spans="1:19" ht="22.35" customHeight="1" x14ac:dyDescent="0.25">
      <c r="A1" s="13" t="s">
        <v>15</v>
      </c>
      <c r="B1" s="14"/>
      <c r="C1" s="14"/>
      <c r="D1" s="14"/>
    </row>
    <row r="2" spans="1:19" ht="15.75" x14ac:dyDescent="0.25">
      <c r="A2" s="13" t="s">
        <v>16</v>
      </c>
      <c r="B2" s="14"/>
      <c r="C2" s="14"/>
      <c r="D2" s="14"/>
    </row>
    <row r="3" spans="1:19" x14ac:dyDescent="0.25">
      <c r="A3" s="14"/>
      <c r="B3" s="14"/>
      <c r="C3" s="14"/>
      <c r="D3" s="14"/>
    </row>
    <row r="4" spans="1:19" x14ac:dyDescent="0.25">
      <c r="A4" s="14"/>
      <c r="B4" s="14"/>
      <c r="C4" s="14"/>
      <c r="D4" s="14"/>
    </row>
    <row r="5" spans="1:19" ht="55.35" customHeight="1" x14ac:dyDescent="0.25">
      <c r="A5" s="14"/>
      <c r="B5" s="14"/>
      <c r="C5" s="14"/>
      <c r="D5" s="14"/>
    </row>
    <row r="6" spans="1:19" s="2" customFormat="1" ht="15.75" x14ac:dyDescent="0.25">
      <c r="A6" s="13" t="s">
        <v>2</v>
      </c>
      <c r="B6" s="15">
        <v>6</v>
      </c>
      <c r="C6" s="13"/>
      <c r="D6" s="16"/>
      <c r="E6" s="16"/>
      <c r="F6" s="16"/>
      <c r="G6" s="16"/>
      <c r="H6" s="16"/>
      <c r="I6" s="16"/>
      <c r="J6" s="16"/>
      <c r="K6" s="16"/>
      <c r="L6" s="16"/>
      <c r="M6" s="16"/>
      <c r="N6" s="16"/>
      <c r="O6" s="16"/>
      <c r="P6" s="16"/>
      <c r="Q6" s="16"/>
      <c r="R6" s="16"/>
      <c r="S6" s="16"/>
    </row>
    <row r="7" spans="1:19" s="2" customFormat="1" ht="15.75" x14ac:dyDescent="0.25">
      <c r="A7" s="13" t="s">
        <v>3</v>
      </c>
      <c r="B7" s="15">
        <v>6</v>
      </c>
      <c r="C7" s="13"/>
      <c r="D7" s="16"/>
      <c r="E7" s="16"/>
      <c r="F7" s="16"/>
      <c r="G7" s="16"/>
      <c r="H7" s="16"/>
      <c r="I7" s="16"/>
      <c r="J7" s="16"/>
      <c r="K7" s="16"/>
      <c r="L7" s="16"/>
      <c r="M7" s="16"/>
      <c r="N7" s="16"/>
      <c r="O7" s="16"/>
      <c r="P7" s="16"/>
      <c r="Q7" s="16"/>
      <c r="R7" s="16"/>
      <c r="S7" s="16"/>
    </row>
    <row r="8" spans="1:19" s="2" customFormat="1" ht="15.75" x14ac:dyDescent="0.25">
      <c r="A8" s="13" t="s">
        <v>4</v>
      </c>
      <c r="B8" s="15">
        <v>4</v>
      </c>
      <c r="C8" s="13"/>
      <c r="D8" s="16"/>
      <c r="E8" s="16"/>
      <c r="F8" s="38"/>
      <c r="G8" s="16"/>
      <c r="H8" s="16"/>
      <c r="I8" s="16"/>
      <c r="J8" s="16"/>
      <c r="K8" s="16"/>
      <c r="L8" s="16"/>
      <c r="M8" s="16"/>
      <c r="N8" s="16"/>
      <c r="O8" s="16"/>
      <c r="P8" s="16"/>
      <c r="Q8" s="16"/>
      <c r="R8" s="16"/>
      <c r="S8" s="16"/>
    </row>
    <row r="9" spans="1:19" ht="15.75" x14ac:dyDescent="0.25">
      <c r="A9" s="13" t="s">
        <v>43</v>
      </c>
      <c r="B9" s="34">
        <f>SUM(B6:B8)</f>
        <v>16</v>
      </c>
      <c r="C9" s="14"/>
      <c r="D9" s="14"/>
    </row>
    <row r="10" spans="1:19" x14ac:dyDescent="0.25">
      <c r="A10" s="14"/>
      <c r="B10" s="14"/>
      <c r="C10" s="14"/>
      <c r="D10" s="14"/>
    </row>
    <row r="11" spans="1:19" x14ac:dyDescent="0.25">
      <c r="A11" s="14"/>
      <c r="B11" s="14"/>
      <c r="C11" s="14"/>
      <c r="D11" s="14"/>
    </row>
    <row r="12" spans="1:19" x14ac:dyDescent="0.25">
      <c r="A12" s="14"/>
      <c r="B12" s="14"/>
      <c r="C12" s="14"/>
      <c r="D12" s="14"/>
    </row>
    <row r="13" spans="1:19" x14ac:dyDescent="0.25">
      <c r="A13" s="14"/>
      <c r="B13" s="14"/>
      <c r="C13" s="14"/>
      <c r="D13" s="14"/>
    </row>
    <row r="14" spans="1:19" ht="21" x14ac:dyDescent="0.35">
      <c r="A14" s="17" t="s">
        <v>44</v>
      </c>
      <c r="B14" s="14"/>
      <c r="C14" s="14"/>
      <c r="D14" s="14"/>
    </row>
    <row r="15" spans="1:19" x14ac:dyDescent="0.25">
      <c r="A15" s="14"/>
      <c r="B15" s="14"/>
      <c r="C15" s="14"/>
      <c r="D15" s="14"/>
    </row>
    <row r="16" spans="1:19" s="1" customFormat="1" ht="38.450000000000003" customHeight="1" thickBot="1" x14ac:dyDescent="0.3">
      <c r="A16" s="18" t="s">
        <v>5</v>
      </c>
      <c r="B16" s="19" t="s">
        <v>6</v>
      </c>
      <c r="C16" s="19" t="s">
        <v>0</v>
      </c>
      <c r="D16" s="19" t="s">
        <v>1</v>
      </c>
      <c r="E16" s="19" t="s">
        <v>27</v>
      </c>
      <c r="F16" s="31"/>
      <c r="G16" s="37"/>
      <c r="H16" s="31"/>
      <c r="I16" s="31"/>
      <c r="J16" s="31"/>
      <c r="K16" s="31"/>
      <c r="L16" s="31"/>
      <c r="M16" s="31"/>
      <c r="N16" s="31"/>
      <c r="O16" s="31"/>
      <c r="P16" s="31"/>
      <c r="Q16" s="31"/>
      <c r="R16" s="31"/>
      <c r="S16" s="31"/>
    </row>
    <row r="17" spans="1:19" s="1" customFormat="1" ht="16.5" thickBot="1" x14ac:dyDescent="0.3">
      <c r="A17" s="20" t="s">
        <v>7</v>
      </c>
      <c r="B17" s="4">
        <f>B6*2345</f>
        <v>14070</v>
      </c>
      <c r="C17" s="4">
        <f>B7*2345</f>
        <v>14070</v>
      </c>
      <c r="D17" s="4">
        <f>B8*2345</f>
        <v>9380</v>
      </c>
      <c r="E17" s="4">
        <f t="shared" ref="E17:E25" si="0">B17+C17+D17</f>
        <v>37520</v>
      </c>
      <c r="F17" s="31"/>
      <c r="G17" s="31"/>
      <c r="H17" s="31"/>
      <c r="I17" s="31"/>
      <c r="J17" s="31"/>
      <c r="K17" s="31"/>
      <c r="L17" s="31"/>
      <c r="M17" s="31"/>
      <c r="N17" s="31"/>
      <c r="O17" s="31"/>
      <c r="P17" s="31"/>
      <c r="Q17" s="31"/>
      <c r="R17" s="31"/>
      <c r="S17" s="31"/>
    </row>
    <row r="18" spans="1:19" s="1" customFormat="1" ht="16.5" thickBot="1" x14ac:dyDescent="0.3">
      <c r="A18" s="20" t="s">
        <v>35</v>
      </c>
      <c r="B18" s="4">
        <v>650</v>
      </c>
      <c r="C18" s="4"/>
      <c r="D18" s="4"/>
      <c r="E18" s="4">
        <f>SUM(B18,C18,D18)</f>
        <v>650</v>
      </c>
      <c r="F18" s="31"/>
      <c r="G18" s="31"/>
      <c r="H18" s="31"/>
      <c r="I18" s="31"/>
      <c r="J18" s="31"/>
      <c r="K18" s="31"/>
      <c r="L18" s="31"/>
      <c r="M18" s="31"/>
      <c r="N18" s="31"/>
      <c r="O18" s="31"/>
      <c r="P18" s="31"/>
      <c r="Q18" s="31"/>
      <c r="R18" s="31"/>
      <c r="S18" s="31"/>
    </row>
    <row r="19" spans="1:19" s="1" customFormat="1" ht="16.5" thickBot="1" x14ac:dyDescent="0.3">
      <c r="A19" s="20" t="s">
        <v>40</v>
      </c>
      <c r="B19" s="4">
        <v>1500</v>
      </c>
      <c r="C19" s="4"/>
      <c r="D19" s="4"/>
      <c r="E19" s="4">
        <f>SUM(B19:D19)</f>
        <v>1500</v>
      </c>
      <c r="F19" s="31"/>
      <c r="G19" s="31"/>
      <c r="H19" s="31"/>
      <c r="I19" s="31"/>
      <c r="J19" s="31"/>
      <c r="K19" s="31"/>
      <c r="L19" s="31"/>
      <c r="M19" s="31"/>
      <c r="N19" s="31"/>
      <c r="O19" s="31"/>
      <c r="P19" s="31"/>
      <c r="Q19" s="31"/>
      <c r="R19" s="31"/>
      <c r="S19" s="31"/>
    </row>
    <row r="20" spans="1:19" s="1" customFormat="1" ht="16.5" thickBot="1" x14ac:dyDescent="0.3">
      <c r="A20" s="21" t="s">
        <v>8</v>
      </c>
      <c r="B20" s="5">
        <v>20</v>
      </c>
      <c r="C20" s="5">
        <v>20</v>
      </c>
      <c r="D20" s="5">
        <v>0</v>
      </c>
      <c r="E20" s="5">
        <f t="shared" si="0"/>
        <v>40</v>
      </c>
      <c r="F20" s="31"/>
      <c r="G20" s="31"/>
      <c r="H20" s="31"/>
      <c r="I20" s="31"/>
      <c r="J20" s="31"/>
      <c r="K20" s="31"/>
      <c r="L20" s="31"/>
      <c r="M20" s="31"/>
      <c r="N20" s="31"/>
      <c r="O20" s="31"/>
      <c r="P20" s="31"/>
      <c r="Q20" s="31"/>
      <c r="R20" s="31"/>
      <c r="S20" s="31"/>
    </row>
    <row r="21" spans="1:19" s="1" customFormat="1" ht="16.5" thickBot="1" x14ac:dyDescent="0.3">
      <c r="A21" s="21" t="s">
        <v>9</v>
      </c>
      <c r="B21" s="5">
        <v>200</v>
      </c>
      <c r="C21" s="5">
        <v>200</v>
      </c>
      <c r="D21" s="5">
        <v>200</v>
      </c>
      <c r="E21" s="5">
        <f t="shared" si="0"/>
        <v>600</v>
      </c>
      <c r="F21" s="31"/>
      <c r="G21" s="31"/>
      <c r="H21" s="31"/>
      <c r="I21" s="31"/>
      <c r="J21" s="31"/>
      <c r="K21" s="31"/>
      <c r="L21" s="31"/>
      <c r="M21" s="31"/>
      <c r="N21" s="31"/>
      <c r="O21" s="31"/>
      <c r="P21" s="31"/>
      <c r="Q21" s="31"/>
      <c r="R21" s="31"/>
      <c r="S21" s="31"/>
    </row>
    <row r="22" spans="1:19" s="1" customFormat="1" ht="16.5" thickBot="1" x14ac:dyDescent="0.3">
      <c r="A22" s="21" t="s">
        <v>14</v>
      </c>
      <c r="B22" s="5">
        <v>500</v>
      </c>
      <c r="C22" s="5"/>
      <c r="D22" s="5"/>
      <c r="E22" s="5">
        <f>SUM(B22,C22,D22)</f>
        <v>500</v>
      </c>
      <c r="F22" s="31"/>
      <c r="G22" s="31"/>
      <c r="H22" s="31"/>
      <c r="I22" s="31"/>
      <c r="J22" s="31"/>
      <c r="K22" s="31"/>
      <c r="L22" s="31"/>
      <c r="M22" s="31"/>
      <c r="N22" s="31"/>
      <c r="O22" s="31"/>
      <c r="P22" s="31"/>
      <c r="Q22" s="31"/>
      <c r="R22" s="31"/>
      <c r="S22" s="31"/>
    </row>
    <row r="23" spans="1:19" s="1" customFormat="1" ht="16.5" thickBot="1" x14ac:dyDescent="0.3">
      <c r="A23" s="21" t="s">
        <v>13</v>
      </c>
      <c r="B23" s="5">
        <v>120</v>
      </c>
      <c r="C23" s="5"/>
      <c r="D23" s="5"/>
      <c r="E23" s="5">
        <f>SUM(B23:D23)</f>
        <v>120</v>
      </c>
      <c r="F23" s="31"/>
      <c r="G23" s="31"/>
      <c r="H23" s="31"/>
      <c r="I23" s="31"/>
      <c r="J23" s="31"/>
      <c r="K23" s="31"/>
      <c r="L23" s="31"/>
      <c r="M23" s="31"/>
      <c r="N23" s="31"/>
      <c r="O23" s="31"/>
      <c r="P23" s="31"/>
      <c r="Q23" s="31"/>
      <c r="R23" s="31"/>
      <c r="S23" s="31"/>
    </row>
    <row r="24" spans="1:19" s="1" customFormat="1" ht="16.5" thickBot="1" x14ac:dyDescent="0.3">
      <c r="A24" s="21" t="s">
        <v>10</v>
      </c>
      <c r="B24" s="5">
        <v>14</v>
      </c>
      <c r="C24" s="5">
        <v>14</v>
      </c>
      <c r="D24" s="5">
        <v>0</v>
      </c>
      <c r="E24" s="5">
        <f>B24+C24+D24</f>
        <v>28</v>
      </c>
      <c r="F24" s="31"/>
      <c r="G24" s="31"/>
      <c r="H24" s="31"/>
      <c r="I24" s="31"/>
      <c r="J24" s="31"/>
      <c r="K24" s="31"/>
      <c r="L24" s="31"/>
      <c r="M24" s="31"/>
      <c r="N24" s="31"/>
      <c r="O24" s="31"/>
      <c r="P24" s="31"/>
      <c r="Q24" s="31"/>
      <c r="R24" s="31"/>
      <c r="S24" s="31"/>
    </row>
    <row r="25" spans="1:19" s="1" customFormat="1" ht="16.5" thickBot="1" x14ac:dyDescent="0.3">
      <c r="A25" s="22" t="s">
        <v>11</v>
      </c>
      <c r="B25" s="10">
        <f>IF(A14="Yes",4290,0)</f>
        <v>0</v>
      </c>
      <c r="C25" s="10"/>
      <c r="D25" s="10"/>
      <c r="E25" s="10">
        <f t="shared" si="0"/>
        <v>0</v>
      </c>
      <c r="F25" s="31"/>
      <c r="G25" s="31"/>
      <c r="H25" s="31"/>
      <c r="I25" s="31"/>
      <c r="J25" s="31"/>
      <c r="K25" s="31"/>
      <c r="L25" s="31"/>
      <c r="M25" s="31"/>
      <c r="N25" s="31"/>
      <c r="O25" s="31"/>
      <c r="P25" s="31"/>
      <c r="Q25" s="31"/>
      <c r="R25" s="31"/>
      <c r="S25" s="31"/>
    </row>
    <row r="26" spans="1:19" s="1" customFormat="1" ht="16.5" thickBot="1" x14ac:dyDescent="0.3">
      <c r="A26" s="23" t="s">
        <v>12</v>
      </c>
      <c r="B26" s="11">
        <f>SUM(B17:B25)</f>
        <v>17074</v>
      </c>
      <c r="C26" s="11">
        <f>SUM(C17:C25)</f>
        <v>14304</v>
      </c>
      <c r="D26" s="11">
        <f>SUM(D17:D25)</f>
        <v>9580</v>
      </c>
      <c r="E26" s="12">
        <f>SUM(E17:E25)</f>
        <v>40958</v>
      </c>
      <c r="F26" s="31"/>
      <c r="G26" s="31"/>
      <c r="H26" s="31"/>
      <c r="I26" s="31"/>
      <c r="J26" s="31"/>
      <c r="K26" s="31"/>
      <c r="L26" s="31"/>
      <c r="M26" s="31"/>
      <c r="N26" s="31"/>
      <c r="O26" s="31"/>
      <c r="P26" s="31"/>
      <c r="Q26" s="31"/>
      <c r="R26" s="31"/>
      <c r="S26" s="31"/>
    </row>
    <row r="27" spans="1:19" ht="25.35" customHeight="1" x14ac:dyDescent="0.25">
      <c r="A27" s="14"/>
      <c r="B27" s="14"/>
      <c r="C27" s="14"/>
      <c r="D27" s="14"/>
    </row>
    <row r="28" spans="1:19" x14ac:dyDescent="0.25">
      <c r="A28" s="14"/>
      <c r="B28" s="14"/>
      <c r="C28" s="14"/>
      <c r="D28" s="14"/>
    </row>
    <row r="29" spans="1:19" x14ac:dyDescent="0.25">
      <c r="A29" s="14"/>
      <c r="B29" s="14"/>
      <c r="C29" s="14"/>
      <c r="D29" s="14"/>
    </row>
    <row r="30" spans="1:19" x14ac:dyDescent="0.25">
      <c r="A30" s="14"/>
      <c r="B30" s="14"/>
      <c r="C30" s="14"/>
      <c r="D30" s="14"/>
    </row>
    <row r="31" spans="1:19" x14ac:dyDescent="0.25">
      <c r="A31" s="14"/>
      <c r="B31" s="14"/>
      <c r="C31" s="14"/>
      <c r="D31" s="14"/>
    </row>
    <row r="32" spans="1:19" ht="22.35" customHeight="1" x14ac:dyDescent="0.25">
      <c r="A32" s="14"/>
      <c r="B32" s="14"/>
      <c r="C32" s="14"/>
      <c r="D32" s="14"/>
    </row>
    <row r="33" spans="1:19" s="1" customFormat="1" ht="32.25" thickBot="1" x14ac:dyDescent="0.3">
      <c r="A33" s="18" t="s">
        <v>17</v>
      </c>
      <c r="B33" s="19" t="s">
        <v>6</v>
      </c>
      <c r="C33" s="19" t="s">
        <v>0</v>
      </c>
      <c r="D33" s="19" t="s">
        <v>1</v>
      </c>
      <c r="E33" s="19" t="s">
        <v>41</v>
      </c>
      <c r="F33" s="31"/>
      <c r="G33" s="31"/>
      <c r="H33" s="31"/>
      <c r="I33" s="31"/>
      <c r="J33" s="31"/>
      <c r="K33" s="31"/>
      <c r="L33" s="31"/>
      <c r="M33" s="31"/>
      <c r="N33" s="31"/>
      <c r="O33" s="31"/>
      <c r="P33" s="31"/>
      <c r="Q33" s="31"/>
      <c r="R33" s="31"/>
      <c r="S33" s="31"/>
    </row>
    <row r="34" spans="1:19" s="1" customFormat="1" ht="16.5" thickBot="1" x14ac:dyDescent="0.3">
      <c r="A34" s="24" t="s">
        <v>34</v>
      </c>
      <c r="B34" s="7">
        <v>500</v>
      </c>
      <c r="C34" s="7">
        <v>0</v>
      </c>
      <c r="D34" s="7">
        <v>0</v>
      </c>
      <c r="E34" s="5">
        <f>B34+C34+D34</f>
        <v>500</v>
      </c>
      <c r="F34" s="31"/>
      <c r="G34" s="31"/>
      <c r="H34" s="31"/>
      <c r="I34" s="31"/>
      <c r="J34" s="31"/>
      <c r="K34" s="31"/>
      <c r="L34" s="31"/>
      <c r="M34" s="31"/>
      <c r="N34" s="31"/>
      <c r="O34" s="31"/>
      <c r="P34" s="31"/>
      <c r="Q34" s="31"/>
      <c r="R34" s="31"/>
      <c r="S34" s="31"/>
    </row>
    <row r="35" spans="1:19" s="1" customFormat="1" ht="16.5" thickBot="1" x14ac:dyDescent="0.3">
      <c r="A35" s="25" t="s">
        <v>45</v>
      </c>
      <c r="B35" s="7">
        <v>0</v>
      </c>
      <c r="C35" s="7">
        <v>0</v>
      </c>
      <c r="D35" s="7">
        <v>0</v>
      </c>
      <c r="E35" s="5">
        <f>B35+C35+D35</f>
        <v>0</v>
      </c>
      <c r="F35" s="31"/>
      <c r="G35" s="31"/>
      <c r="H35" s="31"/>
      <c r="I35" s="31"/>
      <c r="J35" s="31"/>
      <c r="K35" s="31"/>
      <c r="L35" s="31"/>
      <c r="M35" s="31"/>
      <c r="N35" s="31"/>
      <c r="O35" s="31"/>
      <c r="P35" s="31"/>
      <c r="Q35" s="31"/>
      <c r="R35" s="31"/>
      <c r="S35" s="31"/>
    </row>
    <row r="36" spans="1:19" s="1" customFormat="1" ht="16.5" thickBot="1" x14ac:dyDescent="0.3">
      <c r="A36" s="24" t="s">
        <v>28</v>
      </c>
      <c r="B36" s="7">
        <v>0</v>
      </c>
      <c r="C36" s="7">
        <v>0</v>
      </c>
      <c r="D36" s="7">
        <v>0</v>
      </c>
      <c r="E36" s="4">
        <f>B36+C36+D36</f>
        <v>0</v>
      </c>
      <c r="F36" s="31"/>
      <c r="G36" s="31"/>
      <c r="H36" s="31"/>
      <c r="I36" s="31"/>
      <c r="J36" s="31"/>
      <c r="K36" s="31"/>
      <c r="L36" s="31"/>
      <c r="M36" s="31"/>
      <c r="N36" s="31"/>
      <c r="O36" s="31"/>
      <c r="P36" s="31"/>
      <c r="Q36" s="31"/>
      <c r="R36" s="31"/>
      <c r="S36" s="31"/>
    </row>
    <row r="37" spans="1:19" s="1" customFormat="1" ht="18.600000000000001" customHeight="1" thickBot="1" x14ac:dyDescent="0.3">
      <c r="A37" s="26" t="s">
        <v>46</v>
      </c>
      <c r="B37" s="7">
        <v>0</v>
      </c>
      <c r="C37" s="7">
        <v>0</v>
      </c>
      <c r="D37" s="7">
        <v>0</v>
      </c>
      <c r="E37" s="5">
        <f>B37+C37+D37</f>
        <v>0</v>
      </c>
      <c r="F37" s="31"/>
      <c r="G37" s="31"/>
      <c r="H37" s="31"/>
      <c r="I37" s="31"/>
      <c r="J37" s="31"/>
      <c r="K37" s="31"/>
      <c r="L37" s="31"/>
      <c r="M37" s="31"/>
      <c r="N37" s="31"/>
      <c r="O37" s="31"/>
      <c r="P37" s="31"/>
      <c r="Q37" s="31"/>
      <c r="R37" s="31"/>
      <c r="S37" s="31"/>
    </row>
    <row r="38" spans="1:19" s="1" customFormat="1" ht="16.5" thickBot="1" x14ac:dyDescent="0.3">
      <c r="A38" s="23" t="s">
        <v>18</v>
      </c>
      <c r="B38" s="8">
        <f>SUM(B34:B37)</f>
        <v>500</v>
      </c>
      <c r="C38" s="8">
        <f>SUM(C35:C37)</f>
        <v>0</v>
      </c>
      <c r="D38" s="8">
        <f>SUM(D35:D37)</f>
        <v>0</v>
      </c>
      <c r="E38" s="11">
        <f>SUM(E34:E37)</f>
        <v>500</v>
      </c>
      <c r="F38" s="31"/>
      <c r="G38" s="31"/>
      <c r="H38" s="31"/>
      <c r="I38" s="31"/>
      <c r="J38" s="31"/>
      <c r="K38" s="31"/>
      <c r="L38" s="31"/>
      <c r="M38" s="31"/>
      <c r="N38" s="31"/>
      <c r="O38" s="31"/>
      <c r="P38" s="31"/>
      <c r="Q38" s="31"/>
      <c r="R38" s="31"/>
      <c r="S38" s="31"/>
    </row>
    <row r="39" spans="1:19" s="1" customFormat="1" ht="32.25" thickBot="1" x14ac:dyDescent="0.3">
      <c r="A39" s="23" t="s">
        <v>19</v>
      </c>
      <c r="B39" s="11">
        <f>B26-B38</f>
        <v>16574</v>
      </c>
      <c r="C39" s="11">
        <f>C26-C38</f>
        <v>14304</v>
      </c>
      <c r="D39" s="11">
        <f>D26-D38</f>
        <v>9580</v>
      </c>
      <c r="E39" s="11">
        <f>E26-E38</f>
        <v>40458</v>
      </c>
      <c r="F39" s="31"/>
      <c r="G39" s="31"/>
      <c r="H39" s="31"/>
      <c r="I39" s="31"/>
      <c r="J39" s="31"/>
      <c r="K39" s="31"/>
      <c r="L39" s="31"/>
      <c r="M39" s="31"/>
      <c r="N39" s="31"/>
      <c r="O39" s="31"/>
      <c r="P39" s="31"/>
      <c r="Q39" s="31"/>
      <c r="R39" s="31"/>
      <c r="S39" s="31"/>
    </row>
    <row r="40" spans="1:19" ht="23.45" customHeight="1" x14ac:dyDescent="0.25">
      <c r="A40" s="14"/>
      <c r="B40" s="14"/>
      <c r="C40" s="14"/>
      <c r="D40" s="14"/>
    </row>
    <row r="41" spans="1:19" x14ac:dyDescent="0.25">
      <c r="A41" s="14"/>
      <c r="B41" s="14"/>
      <c r="C41" s="14"/>
      <c r="D41" s="14"/>
      <c r="F41" s="33"/>
    </row>
    <row r="42" spans="1:19" x14ac:dyDescent="0.25">
      <c r="A42" s="14"/>
      <c r="B42" s="14"/>
      <c r="C42" s="14"/>
      <c r="D42" s="14"/>
    </row>
    <row r="43" spans="1:19" ht="29.1" customHeight="1" x14ac:dyDescent="0.25">
      <c r="A43" s="14"/>
      <c r="B43" s="14"/>
      <c r="C43" s="14"/>
      <c r="D43" s="14"/>
    </row>
    <row r="44" spans="1:19" s="1" customFormat="1" ht="50.1" customHeight="1" thickBot="1" x14ac:dyDescent="0.3">
      <c r="A44" s="18" t="s">
        <v>39</v>
      </c>
      <c r="B44" s="19" t="s">
        <v>6</v>
      </c>
      <c r="C44" s="19" t="s">
        <v>0</v>
      </c>
      <c r="D44" s="19" t="s">
        <v>1</v>
      </c>
      <c r="E44" s="19" t="s">
        <v>42</v>
      </c>
      <c r="F44" s="31"/>
      <c r="G44" s="31"/>
      <c r="H44" s="31"/>
      <c r="I44" s="31"/>
      <c r="J44" s="31"/>
      <c r="K44" s="31"/>
      <c r="L44" s="31"/>
      <c r="M44" s="31"/>
      <c r="N44" s="31"/>
      <c r="O44" s="31"/>
      <c r="P44" s="31"/>
      <c r="Q44" s="31"/>
      <c r="R44" s="31"/>
      <c r="S44" s="31"/>
    </row>
    <row r="45" spans="1:19" s="1" customFormat="1" ht="21.6" customHeight="1" thickBot="1" x14ac:dyDescent="0.3">
      <c r="A45" s="27" t="s">
        <v>20</v>
      </c>
      <c r="B45" s="28">
        <v>6833</v>
      </c>
      <c r="C45" s="28">
        <v>6833</v>
      </c>
      <c r="D45" s="28">
        <v>6834</v>
      </c>
      <c r="E45" s="28">
        <f t="shared" ref="E45" si="1">B45+C45+D45</f>
        <v>20500</v>
      </c>
      <c r="F45" s="31"/>
      <c r="G45" s="31"/>
      <c r="H45" s="31"/>
      <c r="I45" s="31"/>
      <c r="J45" s="31"/>
      <c r="K45" s="31"/>
      <c r="L45" s="31"/>
      <c r="M45" s="31"/>
      <c r="N45" s="31"/>
      <c r="O45" s="31"/>
      <c r="P45" s="31"/>
      <c r="Q45" s="31"/>
      <c r="R45" s="31"/>
      <c r="S45" s="31"/>
    </row>
    <row r="46" spans="1:19" s="3" customFormat="1" ht="21.6" customHeight="1" thickBot="1" x14ac:dyDescent="0.3">
      <c r="A46" s="29" t="s">
        <v>21</v>
      </c>
      <c r="B46" s="30">
        <f>B45*0.98943</f>
        <v>6760.7751900000003</v>
      </c>
      <c r="C46" s="30">
        <f>C45*0.98943</f>
        <v>6760.7751900000003</v>
      </c>
      <c r="D46" s="30">
        <f>D45*0.98943</f>
        <v>6761.7646199999999</v>
      </c>
      <c r="E46" s="30">
        <f>ROUNDUP(SUM(B46:D46), 0)</f>
        <v>20284</v>
      </c>
      <c r="F46" s="37"/>
      <c r="G46" s="39"/>
      <c r="H46" s="39"/>
      <c r="I46" s="39"/>
      <c r="J46" s="39"/>
      <c r="K46" s="39"/>
      <c r="L46" s="39"/>
      <c r="M46" s="39"/>
      <c r="N46" s="39"/>
      <c r="O46" s="39"/>
      <c r="P46" s="39"/>
      <c r="Q46" s="39"/>
      <c r="R46" s="39"/>
      <c r="S46" s="39"/>
    </row>
    <row r="47" spans="1:19" s="1" customFormat="1" ht="38.1" customHeight="1" thickBot="1" x14ac:dyDescent="0.3">
      <c r="A47" s="23" t="s">
        <v>36</v>
      </c>
      <c r="B47" s="8">
        <f>B39-B46</f>
        <v>9813.2248099999997</v>
      </c>
      <c r="C47" s="8">
        <f>C39-C46</f>
        <v>7543.2248099999997</v>
      </c>
      <c r="D47" s="8">
        <f>D39-D46</f>
        <v>2818.2353800000001</v>
      </c>
      <c r="E47" s="9">
        <f>E39-E46</f>
        <v>20174</v>
      </c>
      <c r="F47" s="31"/>
      <c r="G47" s="31"/>
      <c r="H47" s="31"/>
      <c r="I47" s="31"/>
      <c r="J47" s="31"/>
      <c r="K47" s="31"/>
      <c r="L47" s="31"/>
      <c r="M47" s="31"/>
      <c r="N47" s="31"/>
      <c r="O47" s="31"/>
      <c r="P47" s="31"/>
      <c r="Q47" s="31"/>
      <c r="R47" s="31"/>
      <c r="S47" s="31"/>
    </row>
    <row r="48" spans="1:19" ht="18" customHeight="1" x14ac:dyDescent="0.25">
      <c r="A48" s="14"/>
      <c r="B48" s="14"/>
      <c r="C48" s="14"/>
      <c r="D48" s="14"/>
    </row>
    <row r="49" spans="1:19" x14ac:dyDescent="0.25">
      <c r="B49" s="14"/>
      <c r="C49" s="14"/>
      <c r="D49" s="14"/>
    </row>
    <row r="50" spans="1:19" x14ac:dyDescent="0.25">
      <c r="A50" s="14"/>
      <c r="B50" s="14"/>
      <c r="C50" s="14"/>
      <c r="D50" s="14"/>
    </row>
    <row r="51" spans="1:19" x14ac:dyDescent="0.25">
      <c r="A51" s="14"/>
      <c r="B51" s="14"/>
      <c r="C51" s="14"/>
      <c r="D51" s="14"/>
    </row>
    <row r="52" spans="1:19" x14ac:dyDescent="0.25">
      <c r="A52" s="14"/>
      <c r="B52" s="14"/>
      <c r="C52" s="14"/>
      <c r="D52" s="14"/>
    </row>
    <row r="53" spans="1:19" ht="117" customHeight="1" x14ac:dyDescent="0.25">
      <c r="A53" s="14"/>
      <c r="B53" s="14"/>
      <c r="C53" s="14"/>
      <c r="D53" s="14"/>
    </row>
    <row r="54" spans="1:19" s="1" customFormat="1" ht="32.25" thickBot="1" x14ac:dyDescent="0.3">
      <c r="A54" s="18" t="s">
        <v>22</v>
      </c>
      <c r="B54" s="19" t="s">
        <v>6</v>
      </c>
      <c r="C54" s="19" t="s">
        <v>0</v>
      </c>
      <c r="D54" s="19" t="s">
        <v>1</v>
      </c>
      <c r="E54" s="19" t="s">
        <v>38</v>
      </c>
      <c r="F54" s="31"/>
      <c r="G54" s="31"/>
      <c r="H54" s="37"/>
      <c r="I54" s="31"/>
      <c r="J54" s="31"/>
      <c r="K54" s="31"/>
      <c r="L54" s="31"/>
      <c r="M54" s="31"/>
      <c r="N54" s="31"/>
      <c r="O54" s="31"/>
      <c r="P54" s="31"/>
      <c r="Q54" s="31"/>
      <c r="R54" s="31"/>
      <c r="S54" s="31"/>
    </row>
    <row r="55" spans="1:19" s="1" customFormat="1" ht="16.5" thickBot="1" x14ac:dyDescent="0.3">
      <c r="A55" s="20" t="s">
        <v>23</v>
      </c>
      <c r="B55" s="6">
        <v>6320</v>
      </c>
      <c r="C55" s="6">
        <v>6320</v>
      </c>
      <c r="D55" s="6">
        <v>6320</v>
      </c>
      <c r="E55" s="4">
        <f t="shared" ref="E55:E57" si="2">B55+C55+D55</f>
        <v>18960</v>
      </c>
      <c r="F55" s="31"/>
      <c r="G55" s="31"/>
      <c r="H55" s="31"/>
      <c r="I55" s="31"/>
      <c r="J55" s="31"/>
      <c r="K55" s="31"/>
      <c r="L55" s="31"/>
      <c r="M55" s="31"/>
      <c r="N55" s="31"/>
      <c r="O55" s="31"/>
      <c r="P55" s="31"/>
      <c r="Q55" s="31"/>
      <c r="R55" s="31"/>
      <c r="S55" s="31"/>
    </row>
    <row r="56" spans="1:19" s="1" customFormat="1" ht="16.5" thickBot="1" x14ac:dyDescent="0.3">
      <c r="A56" s="21" t="s">
        <v>24</v>
      </c>
      <c r="B56" s="7">
        <v>1968</v>
      </c>
      <c r="C56" s="7">
        <v>1968</v>
      </c>
      <c r="D56" s="7">
        <v>1968</v>
      </c>
      <c r="E56" s="5">
        <f t="shared" si="2"/>
        <v>5904</v>
      </c>
      <c r="F56" s="31"/>
      <c r="G56" s="31"/>
      <c r="H56" s="31"/>
      <c r="I56" s="31"/>
      <c r="J56" s="31"/>
      <c r="K56" s="31"/>
      <c r="L56" s="31"/>
      <c r="M56" s="31"/>
      <c r="N56" s="31"/>
      <c r="O56" s="31"/>
      <c r="P56" s="31"/>
      <c r="Q56" s="31"/>
      <c r="R56" s="31"/>
      <c r="S56" s="31"/>
    </row>
    <row r="57" spans="1:19" s="1" customFormat="1" ht="16.5" thickBot="1" x14ac:dyDescent="0.3">
      <c r="A57" s="21" t="s">
        <v>25</v>
      </c>
      <c r="B57" s="7">
        <v>952</v>
      </c>
      <c r="C57" s="7">
        <v>952</v>
      </c>
      <c r="D57" s="7">
        <v>952</v>
      </c>
      <c r="E57" s="5">
        <f t="shared" si="2"/>
        <v>2856</v>
      </c>
      <c r="F57" s="31"/>
      <c r="G57" s="31"/>
      <c r="H57" s="31"/>
      <c r="I57" s="31"/>
      <c r="J57" s="31"/>
      <c r="K57" s="31"/>
      <c r="L57" s="31"/>
      <c r="M57" s="31"/>
      <c r="N57" s="31"/>
      <c r="O57" s="31"/>
      <c r="P57" s="31"/>
      <c r="Q57" s="31"/>
      <c r="R57" s="31"/>
      <c r="S57" s="31"/>
    </row>
    <row r="58" spans="1:19" s="1" customFormat="1" ht="16.5" thickBot="1" x14ac:dyDescent="0.3">
      <c r="A58" s="21" t="s">
        <v>26</v>
      </c>
      <c r="B58" s="7">
        <v>404</v>
      </c>
      <c r="C58" s="7">
        <v>404</v>
      </c>
      <c r="D58" s="7">
        <v>404</v>
      </c>
      <c r="E58" s="5">
        <f>SUM(B58:D58)</f>
        <v>1212</v>
      </c>
      <c r="F58" s="31"/>
      <c r="G58" s="31"/>
      <c r="H58" s="31"/>
      <c r="I58" s="31"/>
      <c r="J58" s="31"/>
      <c r="K58" s="31"/>
      <c r="L58" s="31"/>
      <c r="M58" s="31"/>
      <c r="N58" s="31"/>
      <c r="O58" s="31"/>
      <c r="P58" s="31"/>
      <c r="Q58" s="31"/>
      <c r="R58" s="31"/>
      <c r="S58" s="31"/>
    </row>
    <row r="59" spans="1:19" s="1" customFormat="1" ht="16.5" thickBot="1" x14ac:dyDescent="0.3">
      <c r="A59" s="21" t="s">
        <v>29</v>
      </c>
      <c r="B59" s="7">
        <v>2000</v>
      </c>
      <c r="C59" s="7">
        <v>2000</v>
      </c>
      <c r="D59" s="7">
        <v>2000</v>
      </c>
      <c r="E59" s="5">
        <f>SUM(B59:D59)</f>
        <v>6000</v>
      </c>
      <c r="F59" s="31"/>
      <c r="G59" s="31"/>
      <c r="H59" s="31"/>
      <c r="I59" s="31"/>
      <c r="J59" s="31"/>
      <c r="K59" s="31"/>
      <c r="L59" s="31"/>
      <c r="M59" s="31"/>
      <c r="N59" s="31"/>
      <c r="O59" s="31"/>
      <c r="P59" s="31"/>
      <c r="Q59" s="31"/>
      <c r="R59" s="31"/>
      <c r="S59" s="31"/>
    </row>
    <row r="60" spans="1:19" s="1" customFormat="1" ht="16.5" thickBot="1" x14ac:dyDescent="0.3">
      <c r="A60" s="23" t="s">
        <v>37</v>
      </c>
      <c r="B60" s="11">
        <f>SUM(B55:B59)</f>
        <v>11644</v>
      </c>
      <c r="C60" s="11">
        <f>SUM(C55:C59)</f>
        <v>11644</v>
      </c>
      <c r="D60" s="11">
        <f>SUM(D55:D59)</f>
        <v>11644</v>
      </c>
      <c r="E60" s="8">
        <f>SUM(E55:E59)</f>
        <v>34932</v>
      </c>
      <c r="F60" s="31"/>
      <c r="G60" s="31"/>
      <c r="H60" s="31"/>
      <c r="I60" s="31"/>
      <c r="J60" s="31"/>
      <c r="K60" s="31"/>
      <c r="L60" s="31"/>
      <c r="M60" s="31"/>
      <c r="N60" s="31"/>
      <c r="O60" s="31"/>
      <c r="P60" s="31"/>
      <c r="Q60" s="31"/>
      <c r="R60" s="31"/>
      <c r="S60" s="31"/>
    </row>
    <row r="61" spans="1:19" x14ac:dyDescent="0.25">
      <c r="A61" s="14"/>
      <c r="B61" s="14"/>
      <c r="C61" s="14"/>
      <c r="D61" s="14"/>
    </row>
    <row r="62" spans="1:19" x14ac:dyDescent="0.25">
      <c r="A62" s="14"/>
      <c r="B62" s="14"/>
      <c r="C62" s="14"/>
      <c r="D62" s="14"/>
    </row>
    <row r="63" spans="1:19" x14ac:dyDescent="0.25">
      <c r="A63" s="14"/>
      <c r="B63" s="14"/>
      <c r="C63" s="14"/>
      <c r="D63" s="14"/>
      <c r="F63" s="33"/>
    </row>
    <row r="64" spans="1:19" x14ac:dyDescent="0.25">
      <c r="A64" s="14"/>
      <c r="B64" s="14"/>
      <c r="C64" s="14"/>
      <c r="D64" s="14"/>
      <c r="F64" s="33"/>
    </row>
    <row r="65" spans="1:19" x14ac:dyDescent="0.25">
      <c r="A65" s="14"/>
      <c r="B65" s="14"/>
      <c r="C65" s="14"/>
      <c r="D65" s="14"/>
    </row>
    <row r="66" spans="1:19" x14ac:dyDescent="0.25">
      <c r="A66" s="14"/>
      <c r="B66" s="14"/>
      <c r="C66" s="14"/>
      <c r="D66" s="14"/>
    </row>
    <row r="67" spans="1:19" x14ac:dyDescent="0.25">
      <c r="A67" s="14"/>
      <c r="B67" s="14"/>
      <c r="C67" s="14"/>
      <c r="D67" s="14"/>
    </row>
    <row r="68" spans="1:19" x14ac:dyDescent="0.25">
      <c r="A68" s="14"/>
      <c r="B68" s="14"/>
      <c r="C68" s="14"/>
      <c r="D68" s="14"/>
    </row>
    <row r="69" spans="1:19" s="1" customFormat="1" ht="32.25" thickBot="1" x14ac:dyDescent="0.3">
      <c r="A69" s="18" t="s">
        <v>30</v>
      </c>
      <c r="B69" s="35">
        <f>E47+E60</f>
        <v>55106</v>
      </c>
      <c r="C69" s="31"/>
      <c r="D69" s="31"/>
      <c r="E69" s="31"/>
      <c r="F69" s="31"/>
      <c r="G69" s="31"/>
      <c r="H69" s="31"/>
      <c r="I69" s="31"/>
      <c r="J69" s="31"/>
      <c r="K69" s="31"/>
      <c r="L69" s="31"/>
      <c r="M69" s="31"/>
      <c r="N69" s="31"/>
      <c r="O69" s="31"/>
      <c r="P69" s="31"/>
      <c r="Q69" s="31"/>
      <c r="R69" s="31"/>
      <c r="S69" s="31"/>
    </row>
    <row r="70" spans="1:19" x14ac:dyDescent="0.25">
      <c r="A70" s="14"/>
      <c r="B70" s="14"/>
      <c r="C70" s="14"/>
      <c r="D70" s="14"/>
    </row>
    <row r="71" spans="1:19" ht="15.75" x14ac:dyDescent="0.25">
      <c r="A71" s="13" t="s">
        <v>31</v>
      </c>
      <c r="B71" s="32"/>
      <c r="C71" s="14"/>
      <c r="D71" s="14"/>
    </row>
    <row r="72" spans="1:19" x14ac:dyDescent="0.25">
      <c r="A72" s="32"/>
      <c r="B72" s="32"/>
      <c r="C72" s="14"/>
      <c r="D72" s="14"/>
    </row>
    <row r="73" spans="1:19" x14ac:dyDescent="0.25">
      <c r="A73" s="32" t="s">
        <v>32</v>
      </c>
      <c r="B73" s="36">
        <f>B47+B60</f>
        <v>21457.22481</v>
      </c>
      <c r="C73" s="33"/>
      <c r="D73" s="14"/>
    </row>
    <row r="74" spans="1:19" x14ac:dyDescent="0.25">
      <c r="A74" s="32" t="s">
        <v>0</v>
      </c>
      <c r="B74" s="36">
        <f>ROUNDDOWN((C47+C60),0)</f>
        <v>19187</v>
      </c>
      <c r="C74" s="14"/>
      <c r="D74" s="14"/>
    </row>
    <row r="75" spans="1:19" x14ac:dyDescent="0.25">
      <c r="A75" s="32" t="s">
        <v>33</v>
      </c>
      <c r="B75" s="36">
        <f>D47+D60</f>
        <v>14462.23538</v>
      </c>
      <c r="C75" s="14"/>
      <c r="D75" s="14"/>
    </row>
  </sheetData>
  <sheetProtection algorithmName="SHA-512" hashValue="b33U9pxXCfExVrAXGQ/m1ccFWvwpL9v1SY9g0tSKOM8KhzrQJzBZlLTBvodmtepci18HIweHBp0+WHl7htusRQ==" saltValue="7CQNjCrD7K2epb+4Whde5A==" spinCount="100000" sheet="1" objects="1" scenarios="1"/>
  <dataConsolidate/>
  <dataValidations xWindow="470" yWindow="509" count="6">
    <dataValidation type="list" allowBlank="1" showInputMessage="1" showErrorMessage="1" sqref="A14" xr:uid="{B1A64CB0-33F8-45FB-BF27-8421E7C2DA68}">
      <formula1>"Yes, No"</formula1>
    </dataValidation>
    <dataValidation type="custom" allowBlank="1" showInputMessage="1" showErrorMessage="1" sqref="I3" xr:uid="{6EDD5C53-BF9C-4CF9-A621-500A9BEE1BE7}">
      <formula1>SUM(B6:B8)&gt;=16</formula1>
    </dataValidation>
    <dataValidation type="custom" allowBlank="1" showInputMessage="1" showErrorMessage="1" errorTitle="Total Exceeds $11,644" error="Please make updates to your living expenses as the total cannot exceed, $11,644 maximum for the semester.  " sqref="B55:B59" xr:uid="{303677B1-9809-411C-848A-A0856418613C}">
      <formula1>SUM($B$55:$B$59)&lt;=11644</formula1>
    </dataValidation>
    <dataValidation type="custom" allowBlank="1" showInputMessage="1" showErrorMessage="1" errorTitle="Total Exceeds $11,644" error="Please make updates to your living expenses as the total cannot exceed $11,644 maximum for the semester.  _x000a_" sqref="C55:C59" xr:uid="{E0C45772-BF39-475F-954D-55B39F4D1377}">
      <formula1>SUM($C$55:$C$59)&lt;=11644</formula1>
    </dataValidation>
    <dataValidation type="custom" allowBlank="1" showInputMessage="1" showErrorMessage="1" errorTitle="Total Exceeds $11,644" error="Please make updates to your living expenses as the total cannot exceed $11,644 for the semester.  " sqref="D55:D59" xr:uid="{E9254817-95E7-43D1-AC39-E440F2ADA7EB}">
      <formula1>SUM($D$55:$D$59)&lt;=11644</formula1>
    </dataValidation>
    <dataValidation type="custom" errorStyle="warning" allowBlank="1" showInputMessage="1" showErrorMessage="1" errorTitle="Not Enrolled Full-Time for 26-27" error="Your total credit hours entered is not 16 credit hours or more.  Please contact the financial aid office for loan amounts to enter on spreadsheet before proceeding  at (919)  684-9663 or SON_finaid@dm.duke.edu.  " sqref="B6:B8" xr:uid="{234D587A-A600-4D40-94B7-B356AF7920E1}">
      <formula1>SUM($B$6:$B$8)&gt;=16</formula1>
    </dataValidation>
  </dataValidations>
  <pageMargins left="0.7" right="0.7" top="0.75" bottom="0.75" header="0.3" footer="0.3"/>
  <pageSetup orientation="portrait" r:id="rId1"/>
  <ignoredErrors>
    <ignoredError sqref="B46:D46 E45:E47" unlockedFormula="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u n S O X K B T H v i l A A A A 9 g A A A B I A H A B D b 2 5 m a W c v U G F j a 2 F n Z S 5 4 b W w g o h g A K K A U A A A A A A A A A A A A A A A A A A A A A A A A A A A A h Y + / D o I w G M R f h X S n L R j / h H y U w V U S E 6 J x b U q F R v g w U C z v 5 u A j + Q p i F H V z u O H u f s P d / X q D Z K g r 7 6 L b z j Q Y k 4 B y 4 m l U T W 6 w i E l v j / 6 K J A K 2 U p 1 k o b 0 R x i 4 a u j w m p b X n i D H n H H U z 2 r Q F C z k P 2 C H d Z K r U t S Q f 2 P y H f Y O d l a g 0 E b B / j R E h D e a j l g v K g U 0 h p A a / Q D j u f b Y / I a z 7 y v a t F h r 9 X Q Z s s s D e H 8 Q D U E s D B B Q A A g A I A L p 0 j 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6 d I 5 c K I p H u A 4 A A A A R A A A A E w A c A E Z v c m 1 1 b G F z L 1 N l Y 3 R p b 2 4 x L m 0 g o h g A K K A U A A A A A A A A A A A A A A A A A A A A A A A A A A A A K 0 5 N L s n M z 1 M I h t C G 1 g B Q S w E C L Q A U A A I A C A C 6 d I 5 c o F M e + K U A A A D 2 A A A A E g A A A A A A A A A A A A A A A A A A A A A A Q 2 9 u Z m l n L 1 B h Y 2 t h Z 2 U u e G 1 s U E s B A i 0 A F A A C A A g A u n S O X A / K 6 a u k A A A A 6 Q A A A B M A A A A A A A A A A A A A A A A A 8 Q A A A F t D b 2 5 0 Z W 5 0 X 1 R 5 c G V z X S 5 4 b W x Q S w E C L Q A U A A I A C A C 6 d I 5 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9 k W U a z s x J E K 0 + 5 I p D 9 a J j Q A A A A A C A A A A A A A Q Z g A A A A E A A C A A A A B U u f s E v 2 s W h 5 E Q F 9 L L a K A s r s m 6 w N C m D / v z r W / Z 1 + O 3 U g A A A A A O g A A A A A I A A C A A A A A B u 8 5 a z D Z 8 o r H j l C m k N W P 6 u s N f f p / 8 E I p z y S y W U T 4 g k 1 A A A A C r G X q h t T v v L C 4 f T R p 6 9 b X z j p i m U 7 Y v I g 7 E p k n o L O 2 d z d M o U g 5 y j h E r J z r A d 3 e 3 C L j M j i 3 d 3 g L s v 1 Z f n 2 a w / M G E B b O B g + f 4 j N I C 6 3 o b H q g J r E A A A A B A f U 7 Z 6 2 S y m J 0 Q J J 1 k y e R k H e q v 6 + C G D z O P B b / d R x F A X z B l 6 S I C E q O 0 D 4 f T 3 + V 8 h B 5 u K Q w q d f h 6 c + e d Z C E w y D 8 W < / D a t a M a s h u p > 
</file>

<file path=customXml/itemProps1.xml><?xml version="1.0" encoding="utf-8"?>
<ds:datastoreItem xmlns:ds="http://schemas.openxmlformats.org/officeDocument/2006/customXml" ds:itemID="{883AAD4A-B322-4481-80FE-5705E8A7316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Fall 2026 MSN Admits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Cecil Outlaw</dc:creator>
  <cp:lastModifiedBy>Cecil Outlaw</cp:lastModifiedBy>
  <cp:lastPrinted>2026-02-19T16:49:50Z</cp:lastPrinted>
  <dcterms:created xsi:type="dcterms:W3CDTF">2026-02-18T15:14:37Z</dcterms:created>
  <dcterms:modified xsi:type="dcterms:W3CDTF">2026-05-22T21:35:11Z</dcterms:modified>
</cp:coreProperties>
</file>